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300" yWindow="360" windowWidth="13875" windowHeight="8130"/>
  </bookViews>
  <sheets>
    <sheet name="Segmente" sheetId="26" r:id="rId1"/>
  </sheets>
  <definedNames>
    <definedName name="_xlnm._FilterDatabase" localSheetId="0" hidden="1">Segmente!$A$9:$AU$91</definedName>
    <definedName name="_xlnm.Print_Titles" localSheetId="0">Segmente!$1:$9</definedName>
  </definedNames>
  <calcPr calcId="145621"/>
</workbook>
</file>

<file path=xl/calcChain.xml><?xml version="1.0" encoding="utf-8"?>
<calcChain xmlns="http://schemas.openxmlformats.org/spreadsheetml/2006/main">
  <c r="B87" i="26" l="1"/>
  <c r="C87" i="26" s="1"/>
  <c r="B86" i="26"/>
  <c r="C86" i="26" s="1"/>
  <c r="B82" i="26"/>
  <c r="C82" i="26" s="1"/>
  <c r="B78" i="26"/>
  <c r="C78" i="26" s="1"/>
  <c r="B77" i="26"/>
  <c r="C77" i="26" s="1"/>
  <c r="B76" i="26"/>
  <c r="C76" i="26" s="1"/>
  <c r="B75" i="26"/>
  <c r="C75" i="26" s="1"/>
  <c r="B71" i="26"/>
  <c r="C71" i="26" s="1"/>
  <c r="B70" i="26"/>
  <c r="C70" i="26" s="1"/>
  <c r="B69" i="26"/>
  <c r="C69" i="26" s="1"/>
  <c r="B68" i="26"/>
  <c r="C68" i="26" s="1"/>
  <c r="B67" i="26"/>
  <c r="C67" i="26" s="1"/>
  <c r="B63" i="26"/>
  <c r="C63" i="26" s="1"/>
  <c r="B62" i="26"/>
  <c r="C62" i="26" s="1"/>
  <c r="B58" i="26"/>
  <c r="C58" i="26" s="1"/>
  <c r="B54" i="26"/>
  <c r="C54" i="26" s="1"/>
  <c r="B53" i="26"/>
  <c r="C53" i="26" s="1"/>
  <c r="B52" i="26"/>
  <c r="C52" i="26" s="1"/>
  <c r="B51" i="26"/>
  <c r="C51" i="26" s="1"/>
  <c r="B50" i="26"/>
  <c r="C50" i="26" s="1"/>
  <c r="B49" i="26"/>
  <c r="C49" i="26" s="1"/>
  <c r="B48" i="26"/>
  <c r="C48" i="26" s="1"/>
  <c r="B47" i="26"/>
  <c r="C47" i="26" s="1"/>
  <c r="B43" i="26"/>
  <c r="C43" i="26" s="1"/>
  <c r="B39" i="26"/>
  <c r="C39" i="26" s="1"/>
  <c r="B35" i="26"/>
  <c r="C35" i="26" s="1"/>
  <c r="B31" i="26"/>
  <c r="C31" i="26" s="1"/>
  <c r="B27" i="26"/>
  <c r="C27" i="26" s="1"/>
  <c r="B23" i="26"/>
  <c r="C23" i="26" s="1"/>
  <c r="B22" i="26"/>
  <c r="C22" i="26" s="1"/>
  <c r="B18" i="26"/>
  <c r="C18" i="26" s="1"/>
  <c r="B17" i="26"/>
  <c r="C17" i="26" s="1"/>
  <c r="B16" i="26"/>
  <c r="C16" i="26" s="1"/>
  <c r="B15" i="26"/>
  <c r="C15" i="26" s="1"/>
  <c r="B14" i="26"/>
  <c r="C14" i="26" s="1"/>
  <c r="B10" i="26"/>
  <c r="C10" i="26" s="1"/>
  <c r="A44" i="26" l="1"/>
  <c r="A11" i="26" l="1"/>
  <c r="A91" i="26" l="1"/>
  <c r="A88" i="26"/>
  <c r="A83" i="26"/>
  <c r="A79" i="26"/>
  <c r="A72" i="26"/>
  <c r="A64" i="26"/>
  <c r="A59" i="26"/>
  <c r="A55" i="26"/>
  <c r="A40" i="26"/>
  <c r="A32" i="26"/>
  <c r="A24" i="26"/>
  <c r="A19" i="26"/>
  <c r="U7" i="26"/>
  <c r="T7" i="26"/>
  <c r="A36" i="26" l="1"/>
  <c r="A13" i="26" l="1"/>
  <c r="A12" i="26"/>
  <c r="A25" i="26" l="1"/>
  <c r="A26" i="26"/>
  <c r="A28" i="26" l="1"/>
  <c r="A30" i="26"/>
  <c r="A29" i="26"/>
  <c r="A38" i="26" l="1"/>
  <c r="A37" i="26"/>
  <c r="A42" i="26" l="1"/>
  <c r="A41" i="26"/>
  <c r="A45" i="26" l="1"/>
  <c r="A46" i="26"/>
  <c r="A56" i="26" l="1"/>
  <c r="A57" i="26"/>
  <c r="A60" i="26" l="1"/>
  <c r="A61" i="26"/>
  <c r="A66" i="26" l="1"/>
  <c r="A65" i="26"/>
  <c r="A74" i="26" l="1"/>
  <c r="A73" i="26"/>
  <c r="A81" i="26" l="1"/>
  <c r="A80" i="26"/>
  <c r="A84" i="26" l="1"/>
  <c r="A85" i="26"/>
  <c r="A90" i="26" l="1"/>
  <c r="A89" i="26" l="1"/>
</calcChain>
</file>

<file path=xl/sharedStrings.xml><?xml version="1.0" encoding="utf-8"?>
<sst xmlns="http://schemas.openxmlformats.org/spreadsheetml/2006/main" count="839" uniqueCount="92">
  <si>
    <t>Saarland</t>
  </si>
  <si>
    <t>Modell</t>
  </si>
  <si>
    <t>Barpreis</t>
  </si>
  <si>
    <t>Hamburg</t>
  </si>
  <si>
    <t>Berlin</t>
  </si>
  <si>
    <t>Hannover</t>
  </si>
  <si>
    <t>Bremen</t>
  </si>
  <si>
    <t>Köln</t>
  </si>
  <si>
    <t>Frankfurt</t>
  </si>
  <si>
    <t>Stuttgart</t>
  </si>
  <si>
    <t>München</t>
  </si>
  <si>
    <t>Leipzig</t>
  </si>
  <si>
    <t>Dresden</t>
  </si>
  <si>
    <t>Rate</t>
  </si>
  <si>
    <t>M.</t>
  </si>
  <si>
    <t>Anz.</t>
  </si>
  <si>
    <t>km</t>
  </si>
  <si>
    <t>Ballungsräume</t>
  </si>
  <si>
    <t>Marke</t>
  </si>
  <si>
    <t>Basis-UPE</t>
  </si>
  <si>
    <t>Citroen</t>
  </si>
  <si>
    <t>Osnabrück</t>
  </si>
  <si>
    <t>%</t>
  </si>
  <si>
    <t>Rh.-Neckar</t>
  </si>
  <si>
    <t>Sondermodell</t>
  </si>
  <si>
    <t>Audio</t>
  </si>
  <si>
    <t>AC</t>
  </si>
  <si>
    <t>TZ</t>
  </si>
  <si>
    <t>sonstiges</t>
  </si>
  <si>
    <t>Alu</t>
  </si>
  <si>
    <t/>
  </si>
  <si>
    <t>Restwert</t>
  </si>
  <si>
    <t>Barzahlungsalternativen</t>
  </si>
  <si>
    <t>Art</t>
  </si>
  <si>
    <t>Navi</t>
  </si>
  <si>
    <t>Leder</t>
  </si>
  <si>
    <t>Zusatz-Leistung</t>
  </si>
  <si>
    <t>Xenon</t>
  </si>
  <si>
    <t>Schluss-rate</t>
  </si>
  <si>
    <t>Maßnahmen</t>
  </si>
  <si>
    <t>Anzeigen-Nr.</t>
  </si>
  <si>
    <t>Gesamtvorteil</t>
  </si>
  <si>
    <t>Herstellervorteil</t>
  </si>
  <si>
    <t>Leasing/Options-Finanzierung</t>
  </si>
  <si>
    <t>Finanzie-rungspreis</t>
  </si>
  <si>
    <t>Nachlass Handel</t>
  </si>
  <si>
    <t>Mitsubishi</t>
  </si>
  <si>
    <t>Audi</t>
  </si>
  <si>
    <t>Fiat</t>
  </si>
  <si>
    <t xml:space="preserve">Ford </t>
  </si>
  <si>
    <t>Hyundai</t>
  </si>
  <si>
    <t>Kia</t>
  </si>
  <si>
    <t>Mazda</t>
  </si>
  <si>
    <t>ASX</t>
  </si>
  <si>
    <t>Dacia</t>
  </si>
  <si>
    <t>Duster</t>
  </si>
  <si>
    <t>Renault</t>
  </si>
  <si>
    <t>Seat</t>
  </si>
  <si>
    <t>Opel</t>
  </si>
  <si>
    <t>Toyota</t>
  </si>
  <si>
    <t>VW</t>
  </si>
  <si>
    <t>Händlergemein- schaftswerbung</t>
  </si>
  <si>
    <t>Captur</t>
  </si>
  <si>
    <t>Düsseldorf</t>
  </si>
  <si>
    <t>Ruhrgebiet</t>
  </si>
  <si>
    <t>Ecosport</t>
  </si>
  <si>
    <t>500X</t>
  </si>
  <si>
    <t>CX-3</t>
  </si>
  <si>
    <t>Q2</t>
  </si>
  <si>
    <t>Mokka X</t>
  </si>
  <si>
    <t>C-HR</t>
  </si>
  <si>
    <t>Gewerblich</t>
  </si>
  <si>
    <t>Crossland X</t>
  </si>
  <si>
    <t>Stonic</t>
  </si>
  <si>
    <t>G</t>
  </si>
  <si>
    <t>Arona</t>
  </si>
  <si>
    <t>C3 Aircross</t>
  </si>
  <si>
    <t>KONA</t>
  </si>
  <si>
    <t>T-Roc</t>
  </si>
  <si>
    <t>L</t>
  </si>
  <si>
    <t>GW</t>
  </si>
  <si>
    <t>x</t>
  </si>
  <si>
    <t>S</t>
  </si>
  <si>
    <t>ON</t>
  </si>
  <si>
    <t>Edition 100</t>
  </si>
  <si>
    <t>Winterräder</t>
  </si>
  <si>
    <t>Diesel-Prämie</t>
  </si>
  <si>
    <t>Diamant Edition</t>
  </si>
  <si>
    <t>Diamant Edition+</t>
  </si>
  <si>
    <t>Tageszeitungswerbung: 29./30.12. sowie alle Bild-Ausgaben 11. - 30.12.2017</t>
  </si>
  <si>
    <t>O</t>
  </si>
  <si>
    <t>Segment Kleine SUV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</si>
</sst>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18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66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horizontal="center" textRotation="90"/>
    </xf>
    <xf numFmtId="3" fontId="4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/>
    </xf>
    <xf numFmtId="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0" fontId="0" fillId="0" borderId="5" xfId="0" applyNumberForma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" fontId="2" fillId="0" borderId="1" xfId="0" quotePrefix="1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3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Continuous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/>
    <xf numFmtId="0" fontId="9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4" xfId="1" applyFill="1" applyBorder="1" applyAlignment="1" applyProtection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3" fontId="3" fillId="0" borderId="0" xfId="1" applyNumberFormat="1" applyBorder="1" applyAlignment="1" applyProtection="1">
      <alignment vertical="center"/>
    </xf>
    <xf numFmtId="0" fontId="10" fillId="0" borderId="0" xfId="2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3" fontId="1" fillId="0" borderId="12" xfId="0" applyNumberFormat="1" applyFont="1" applyBorder="1" applyAlignment="1">
      <alignment horizontal="center" textRotation="90"/>
    </xf>
    <xf numFmtId="3" fontId="1" fillId="0" borderId="13" xfId="0" applyNumberFormat="1" applyFont="1" applyBorder="1" applyAlignment="1">
      <alignment horizontal="center" textRotation="90"/>
    </xf>
    <xf numFmtId="3" fontId="1" fillId="0" borderId="5" xfId="0" applyNumberFormat="1" applyFont="1" applyBorder="1" applyAlignment="1">
      <alignment horizontal="center" textRotation="90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textRotation="90" wrapText="1"/>
    </xf>
    <xf numFmtId="9" fontId="1" fillId="0" borderId="13" xfId="0" applyNumberFormat="1" applyFont="1" applyBorder="1" applyAlignment="1">
      <alignment horizontal="center" textRotation="90" wrapText="1"/>
    </xf>
    <xf numFmtId="9" fontId="1" fillId="0" borderId="5" xfId="0" applyNumberFormat="1" applyFont="1" applyBorder="1" applyAlignment="1">
      <alignment horizontal="center" textRotation="90" wrapText="1"/>
    </xf>
    <xf numFmtId="3" fontId="1" fillId="0" borderId="12" xfId="0" applyNumberFormat="1" applyFont="1" applyBorder="1" applyAlignment="1">
      <alignment horizontal="center" textRotation="90" wrapText="1"/>
    </xf>
    <xf numFmtId="3" fontId="1" fillId="0" borderId="13" xfId="0" applyNumberFormat="1" applyFont="1" applyBorder="1" applyAlignment="1">
      <alignment horizontal="center" textRotation="90" wrapText="1"/>
    </xf>
    <xf numFmtId="3" fontId="1" fillId="0" borderId="5" xfId="0" applyNumberFormat="1" applyFont="1" applyBorder="1" applyAlignment="1">
      <alignment horizontal="center" textRotation="90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textRotation="90"/>
    </xf>
    <xf numFmtId="0" fontId="1" fillId="0" borderId="1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2" xfId="0" applyFont="1" applyBorder="1" applyAlignment="1">
      <alignment horizontal="center" textRotation="90" wrapText="1"/>
    </xf>
    <xf numFmtId="0" fontId="1" fillId="0" borderId="13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3" fontId="1" fillId="0" borderId="12" xfId="0" applyNumberFormat="1" applyFont="1" applyFill="1" applyBorder="1" applyAlignment="1">
      <alignment horizontal="center" textRotation="90" wrapText="1"/>
    </xf>
    <xf numFmtId="3" fontId="1" fillId="0" borderId="13" xfId="0" applyNumberFormat="1" applyFont="1" applyFill="1" applyBorder="1" applyAlignment="1">
      <alignment horizontal="center" textRotation="90" wrapText="1"/>
    </xf>
    <xf numFmtId="3" fontId="1" fillId="0" borderId="5" xfId="0" applyNumberFormat="1" applyFont="1" applyFill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</cellXfs>
  <cellStyles count="3">
    <cellStyle name="Hyperlink" xfId="1" builtinId="8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ysithea">
  <a:themeElements>
    <a:clrScheme name="Lysithea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Lysithea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ysithea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T95"/>
  <sheetViews>
    <sheetView tabSelected="1" topLeftCell="C1" zoomScaleNormal="100" workbookViewId="0">
      <pane ySplit="4110" topLeftCell="A2" activePane="bottomLeft"/>
      <selection sqref="A1:B1048576"/>
      <selection pane="bottomLeft" activeCell="F10" sqref="F10"/>
    </sheetView>
  </sheetViews>
  <sheetFormatPr baseColWidth="10" defaultColWidth="11.42578125" defaultRowHeight="12.75" x14ac:dyDescent="0.2"/>
  <cols>
    <col min="1" max="1" width="9" style="76" hidden="1" customWidth="1"/>
    <col min="2" max="2" width="9" style="31" hidden="1" customWidth="1"/>
    <col min="3" max="3" width="9" style="31" customWidth="1"/>
    <col min="4" max="4" width="12.7109375" style="21" customWidth="1"/>
    <col min="5" max="5" width="22.28515625" style="7" customWidth="1"/>
    <col min="6" max="6" width="21.85546875" style="21" customWidth="1"/>
    <col min="7" max="7" width="8.7109375" style="15" customWidth="1"/>
    <col min="8" max="8" width="8.7109375" style="25" customWidth="1"/>
    <col min="9" max="9" width="8.7109375" style="78" customWidth="1"/>
    <col min="10" max="12" width="8.7109375" style="22" customWidth="1"/>
    <col min="13" max="13" width="8.7109375" style="14" customWidth="1"/>
    <col min="14" max="14" width="8.7109375" style="9" customWidth="1"/>
    <col min="15" max="15" width="10.7109375" style="25" customWidth="1"/>
    <col min="16" max="16" width="8.7109375" style="13" customWidth="1"/>
    <col min="17" max="17" width="8.7109375" style="8" customWidth="1"/>
    <col min="18" max="20" width="10.7109375" style="8" customWidth="1"/>
    <col min="21" max="21" width="17.42578125" style="34" customWidth="1"/>
    <col min="22" max="22" width="6.7109375" style="8" customWidth="1"/>
    <col min="23" max="23" width="10.7109375" style="23" customWidth="1"/>
    <col min="24" max="26" width="6.7109375" style="23" customWidth="1"/>
    <col min="27" max="29" width="6.7109375" style="8" customWidth="1"/>
    <col min="30" max="30" width="19.5703125" style="10" customWidth="1"/>
    <col min="31" max="31" width="6.7109375" style="10" customWidth="1"/>
    <col min="32" max="32" width="4.85546875" style="18" customWidth="1"/>
    <col min="33" max="37" width="3.7109375" style="18" customWidth="1"/>
    <col min="38" max="46" width="3.7109375" style="1" customWidth="1"/>
    <col min="47" max="48" width="11.42578125" style="2"/>
    <col min="49" max="49" width="28" style="2" customWidth="1"/>
    <col min="50" max="16384" width="11.42578125" style="2"/>
  </cols>
  <sheetData>
    <row r="1" spans="1:46" ht="23.25" x14ac:dyDescent="0.2">
      <c r="A1" s="20"/>
      <c r="B1" s="127" t="s">
        <v>89</v>
      </c>
      <c r="C1" s="127" t="s">
        <v>89</v>
      </c>
      <c r="D1" s="30"/>
      <c r="E1" s="30"/>
      <c r="F1" s="30"/>
      <c r="G1" s="31"/>
      <c r="H1" s="31"/>
      <c r="I1" s="30"/>
      <c r="J1" s="30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11"/>
      <c r="W1" s="16"/>
      <c r="X1" s="16"/>
      <c r="Y1" s="16"/>
      <c r="Z1" s="16"/>
      <c r="AA1" s="11"/>
      <c r="AB1" s="11"/>
      <c r="AC1" s="11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x14ac:dyDescent="0.2">
      <c r="A2" s="123"/>
      <c r="B2" s="32"/>
      <c r="C2" s="32"/>
      <c r="E2" s="37"/>
      <c r="G2" s="19" t="s">
        <v>30</v>
      </c>
      <c r="I2" s="77" t="s">
        <v>30</v>
      </c>
      <c r="J2" s="19" t="s">
        <v>30</v>
      </c>
      <c r="K2" s="19"/>
      <c r="L2" s="19"/>
      <c r="O2" s="13"/>
      <c r="Q2" s="13"/>
      <c r="T2" s="8" t="s">
        <v>30</v>
      </c>
      <c r="U2" s="35" t="s">
        <v>30</v>
      </c>
      <c r="W2" s="24"/>
      <c r="X2" s="24"/>
      <c r="Y2" s="24"/>
      <c r="Z2" s="24"/>
      <c r="AF2" s="17"/>
    </row>
    <row r="3" spans="1:46" s="93" customFormat="1" ht="12.75" customHeight="1" x14ac:dyDescent="0.2">
      <c r="A3" s="152" t="s">
        <v>40</v>
      </c>
      <c r="B3" s="155" t="s">
        <v>40</v>
      </c>
      <c r="C3" s="155" t="s">
        <v>40</v>
      </c>
      <c r="D3" s="155" t="s">
        <v>18</v>
      </c>
      <c r="E3" s="136" t="s">
        <v>1</v>
      </c>
      <c r="F3" s="136" t="s">
        <v>24</v>
      </c>
      <c r="G3" s="158" t="s">
        <v>19</v>
      </c>
      <c r="H3" s="139" t="s">
        <v>2</v>
      </c>
      <c r="I3" s="145" t="s">
        <v>45</v>
      </c>
      <c r="J3" s="148" t="s">
        <v>41</v>
      </c>
      <c r="K3" s="148" t="s">
        <v>42</v>
      </c>
      <c r="L3" s="148" t="s">
        <v>71</v>
      </c>
      <c r="M3" s="88" t="s">
        <v>32</v>
      </c>
      <c r="N3" s="91"/>
      <c r="O3" s="91"/>
      <c r="P3" s="91"/>
      <c r="Q3" s="91"/>
      <c r="R3" s="91"/>
      <c r="S3" s="91"/>
      <c r="T3" s="91"/>
      <c r="U3" s="92"/>
      <c r="V3" s="142" t="s">
        <v>39</v>
      </c>
      <c r="W3" s="143"/>
      <c r="X3" s="143"/>
      <c r="Y3" s="143"/>
      <c r="Z3" s="143"/>
      <c r="AA3" s="143"/>
      <c r="AB3" s="143"/>
      <c r="AC3" s="143"/>
      <c r="AD3" s="144"/>
      <c r="AE3" s="163" t="s">
        <v>61</v>
      </c>
      <c r="AF3" s="161" t="s">
        <v>3</v>
      </c>
      <c r="AG3" s="134" t="s">
        <v>6</v>
      </c>
      <c r="AH3" s="134" t="s">
        <v>5</v>
      </c>
      <c r="AI3" s="134" t="s">
        <v>21</v>
      </c>
      <c r="AJ3" s="134" t="s">
        <v>64</v>
      </c>
      <c r="AK3" s="134" t="s">
        <v>63</v>
      </c>
      <c r="AL3" s="134" t="s">
        <v>7</v>
      </c>
      <c r="AM3" s="134" t="s">
        <v>8</v>
      </c>
      <c r="AN3" s="134" t="s">
        <v>0</v>
      </c>
      <c r="AO3" s="134" t="s">
        <v>23</v>
      </c>
      <c r="AP3" s="134" t="s">
        <v>9</v>
      </c>
      <c r="AQ3" s="134" t="s">
        <v>10</v>
      </c>
      <c r="AR3" s="134" t="s">
        <v>4</v>
      </c>
      <c r="AS3" s="134" t="s">
        <v>11</v>
      </c>
      <c r="AT3" s="132" t="s">
        <v>12</v>
      </c>
    </row>
    <row r="4" spans="1:46" ht="44.25" customHeight="1" x14ac:dyDescent="0.2">
      <c r="A4" s="153"/>
      <c r="B4" s="156"/>
      <c r="C4" s="156"/>
      <c r="D4" s="156"/>
      <c r="E4" s="137"/>
      <c r="F4" s="137"/>
      <c r="G4" s="159"/>
      <c r="H4" s="140"/>
      <c r="I4" s="146"/>
      <c r="J4" s="149"/>
      <c r="K4" s="149"/>
      <c r="L4" s="149"/>
      <c r="M4" s="89"/>
      <c r="N4" s="70"/>
      <c r="O4" s="70"/>
      <c r="P4" s="90"/>
      <c r="Q4" s="70"/>
      <c r="R4" s="70"/>
      <c r="S4" s="151"/>
      <c r="T4" s="151"/>
      <c r="U4" s="56" t="s">
        <v>43</v>
      </c>
      <c r="V4" s="71"/>
      <c r="W4" s="72"/>
      <c r="X4" s="72"/>
      <c r="Y4" s="72"/>
      <c r="Z4" s="72"/>
      <c r="AA4" s="72"/>
      <c r="AB4" s="72"/>
      <c r="AC4" s="70"/>
      <c r="AD4" s="73"/>
      <c r="AE4" s="164"/>
      <c r="AF4" s="162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3"/>
    </row>
    <row r="5" spans="1:46" ht="25.5" x14ac:dyDescent="0.2">
      <c r="A5" s="154"/>
      <c r="B5" s="157"/>
      <c r="C5" s="157"/>
      <c r="D5" s="157"/>
      <c r="E5" s="138"/>
      <c r="F5" s="138"/>
      <c r="G5" s="160"/>
      <c r="H5" s="141"/>
      <c r="I5" s="147"/>
      <c r="J5" s="150"/>
      <c r="K5" s="150"/>
      <c r="L5" s="150"/>
      <c r="M5" s="55" t="s">
        <v>33</v>
      </c>
      <c r="N5" s="46" t="s">
        <v>22</v>
      </c>
      <c r="O5" s="47" t="s">
        <v>15</v>
      </c>
      <c r="P5" s="48" t="s">
        <v>13</v>
      </c>
      <c r="Q5" s="47" t="s">
        <v>14</v>
      </c>
      <c r="R5" s="47" t="s">
        <v>16</v>
      </c>
      <c r="S5" s="56" t="s">
        <v>38</v>
      </c>
      <c r="T5" s="56" t="s">
        <v>44</v>
      </c>
      <c r="U5" s="57" t="s">
        <v>31</v>
      </c>
      <c r="V5" s="58" t="s">
        <v>27</v>
      </c>
      <c r="W5" s="33" t="s">
        <v>36</v>
      </c>
      <c r="X5" s="59" t="s">
        <v>35</v>
      </c>
      <c r="Y5" s="59" t="s">
        <v>34</v>
      </c>
      <c r="Z5" s="59" t="s">
        <v>37</v>
      </c>
      <c r="AA5" s="47" t="s">
        <v>29</v>
      </c>
      <c r="AB5" s="47" t="s">
        <v>26</v>
      </c>
      <c r="AC5" s="47" t="s">
        <v>25</v>
      </c>
      <c r="AD5" s="49" t="s">
        <v>28</v>
      </c>
      <c r="AE5" s="165"/>
      <c r="AF5" s="129" t="s">
        <v>17</v>
      </c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1"/>
    </row>
    <row r="6" spans="1:46" x14ac:dyDescent="0.2">
      <c r="A6" s="124"/>
      <c r="B6" s="1"/>
      <c r="C6" s="1"/>
      <c r="D6" s="1"/>
      <c r="E6" s="1"/>
      <c r="F6" s="68"/>
      <c r="G6" s="1"/>
      <c r="H6" s="1"/>
      <c r="I6" s="34"/>
      <c r="J6" s="8"/>
      <c r="K6" s="8"/>
      <c r="L6" s="8"/>
      <c r="M6" s="60"/>
      <c r="N6" s="12"/>
      <c r="O6" s="61"/>
      <c r="P6" s="53"/>
      <c r="Q6" s="61"/>
      <c r="R6" s="61"/>
      <c r="S6" s="54"/>
      <c r="T6" s="54"/>
      <c r="U6" s="62"/>
      <c r="V6" s="61"/>
      <c r="W6" s="63"/>
      <c r="X6" s="64"/>
      <c r="Y6" s="64"/>
      <c r="Z6" s="64"/>
      <c r="AA6" s="61"/>
      <c r="AB6" s="61"/>
      <c r="AC6" s="61"/>
      <c r="AD6" s="65"/>
      <c r="AE6" s="65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</row>
    <row r="7" spans="1:46" x14ac:dyDescent="0.2">
      <c r="A7" s="125"/>
      <c r="B7" s="1"/>
      <c r="C7" s="94"/>
      <c r="D7" s="126"/>
      <c r="E7" s="95"/>
      <c r="F7" s="68"/>
      <c r="G7" s="19"/>
      <c r="I7" s="77"/>
      <c r="J7" s="19"/>
      <c r="K7" s="19"/>
      <c r="L7" s="19"/>
      <c r="O7" s="13"/>
      <c r="Q7" s="13"/>
      <c r="T7" s="8" t="str">
        <f>IF(S7&lt;&gt;"",O7+P7*(Q7-1)+S7,"")</f>
        <v/>
      </c>
      <c r="U7" s="35" t="str">
        <f>IF(M7&lt;&gt;"",IF(P7&gt;0,1-(((Q7*P7)+O7)/#REF!),""),"")</f>
        <v/>
      </c>
      <c r="V7" s="61"/>
      <c r="W7" s="63"/>
      <c r="X7" s="64"/>
      <c r="Y7" s="64"/>
      <c r="Z7" s="64"/>
      <c r="AA7" s="61"/>
      <c r="AB7" s="61"/>
      <c r="AC7" s="61"/>
      <c r="AD7" s="65"/>
      <c r="AE7" s="65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</row>
    <row r="8" spans="1:46" ht="23.25" x14ac:dyDescent="0.35">
      <c r="A8" s="124"/>
      <c r="B8" s="80" t="s">
        <v>91</v>
      </c>
      <c r="C8" s="80" t="s">
        <v>91</v>
      </c>
      <c r="D8" s="1"/>
      <c r="E8" s="1"/>
      <c r="F8" s="68"/>
      <c r="G8" s="1"/>
      <c r="H8" s="8"/>
      <c r="I8" s="35"/>
      <c r="J8" s="29"/>
      <c r="K8" s="8"/>
      <c r="L8" s="8"/>
      <c r="M8" s="12"/>
      <c r="N8" s="12"/>
      <c r="O8" s="61"/>
      <c r="P8" s="53"/>
      <c r="Q8" s="61"/>
      <c r="R8" s="53"/>
      <c r="S8" s="63"/>
      <c r="T8" s="63"/>
      <c r="U8" s="61"/>
      <c r="V8" s="61"/>
      <c r="W8" s="63"/>
      <c r="X8" s="64"/>
      <c r="Y8" s="64"/>
      <c r="Z8" s="64"/>
      <c r="AA8" s="61"/>
      <c r="AB8" s="61"/>
      <c r="AC8" s="61"/>
      <c r="AD8" s="65"/>
      <c r="AE8" s="65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</row>
    <row r="9" spans="1:46" x14ac:dyDescent="0.2">
      <c r="B9" s="102"/>
      <c r="D9" s="27"/>
      <c r="E9" s="21"/>
      <c r="I9" s="87"/>
      <c r="J9" s="86"/>
      <c r="AD9" s="16"/>
      <c r="AE9" s="16"/>
      <c r="AF9" s="1"/>
      <c r="AG9" s="1"/>
      <c r="AH9" s="1"/>
      <c r="AI9" s="1"/>
      <c r="AJ9" s="1"/>
      <c r="AK9" s="1"/>
    </row>
    <row r="10" spans="1:46" s="103" customFormat="1" x14ac:dyDescent="0.2">
      <c r="A10" s="128">
        <v>45</v>
      </c>
      <c r="B10" s="122" t="str">
        <f>HYPERLINK("Haendler\"&amp;A10&amp;".jpg",""&amp;A10)</f>
        <v>45</v>
      </c>
      <c r="C10" s="122" t="str">
        <f>HYPERLINK("http://www.diekommunikationsfabrik.de\2017\12_Dezember_2\Haendler\"&amp;B10&amp;".jpg",""&amp;B10)</f>
        <v>45</v>
      </c>
      <c r="D10" s="104" t="s">
        <v>47</v>
      </c>
      <c r="E10" s="105" t="s">
        <v>68</v>
      </c>
      <c r="F10" s="116"/>
      <c r="G10" s="113" t="s">
        <v>30</v>
      </c>
      <c r="H10" s="110"/>
      <c r="I10" s="117" t="s">
        <v>30</v>
      </c>
      <c r="J10" s="107">
        <v>6000</v>
      </c>
      <c r="K10" s="107">
        <v>3000</v>
      </c>
      <c r="L10" s="107"/>
      <c r="M10" s="115"/>
      <c r="N10" s="109"/>
      <c r="O10" s="107"/>
      <c r="P10" s="110"/>
      <c r="Q10" s="107"/>
      <c r="R10" s="107"/>
      <c r="S10" s="107"/>
      <c r="T10" s="107" t="s">
        <v>30</v>
      </c>
      <c r="U10" s="118" t="s">
        <v>30</v>
      </c>
      <c r="V10" s="119"/>
      <c r="W10" s="114" t="s">
        <v>80</v>
      </c>
      <c r="X10" s="114"/>
      <c r="Y10" s="114"/>
      <c r="Z10" s="114"/>
      <c r="AA10" s="120"/>
      <c r="AB10" s="120"/>
      <c r="AC10" s="120"/>
      <c r="AD10" s="114" t="s">
        <v>86</v>
      </c>
      <c r="AE10" s="121"/>
      <c r="AF10" s="108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 t="s">
        <v>81</v>
      </c>
      <c r="AR10" s="111"/>
      <c r="AS10" s="111"/>
      <c r="AT10" s="112"/>
    </row>
    <row r="11" spans="1:46" s="106" customFormat="1" ht="12.75" customHeight="1" x14ac:dyDescent="0.2">
      <c r="A11" s="38">
        <f>IF(SUM(A10:A10)&gt;0,1000,"")</f>
        <v>1000</v>
      </c>
      <c r="B11" s="38"/>
      <c r="C11" s="38"/>
      <c r="D11" s="45" t="s">
        <v>47</v>
      </c>
      <c r="E11" s="45" t="s">
        <v>68</v>
      </c>
      <c r="F11" s="26"/>
      <c r="G11" s="51" t="s">
        <v>30</v>
      </c>
      <c r="H11" s="51" t="s">
        <v>30</v>
      </c>
      <c r="I11" s="50" t="s">
        <v>30</v>
      </c>
      <c r="J11" s="51">
        <v>6000</v>
      </c>
      <c r="K11" s="51">
        <v>3000</v>
      </c>
      <c r="L11" s="51"/>
      <c r="M11" s="51" t="s">
        <v>30</v>
      </c>
      <c r="N11" s="52" t="s">
        <v>30</v>
      </c>
      <c r="O11" s="51" t="s">
        <v>30</v>
      </c>
      <c r="P11" s="51" t="s">
        <v>30</v>
      </c>
      <c r="Q11" s="51" t="s">
        <v>30</v>
      </c>
      <c r="R11" s="51" t="s">
        <v>30</v>
      </c>
      <c r="S11" s="51" t="s">
        <v>30</v>
      </c>
      <c r="T11" s="51" t="s">
        <v>30</v>
      </c>
      <c r="U11" s="39" t="s">
        <v>30</v>
      </c>
      <c r="V11" s="40"/>
      <c r="W11" s="40"/>
      <c r="X11" s="40"/>
      <c r="Y11" s="39"/>
      <c r="Z11" s="39"/>
      <c r="AA11" s="39"/>
      <c r="AB11" s="40"/>
      <c r="AC11" s="31"/>
      <c r="AD11" s="31"/>
      <c r="AE11" s="31"/>
      <c r="AF11" s="41" t="s">
        <v>30</v>
      </c>
      <c r="AG11" s="42" t="s">
        <v>30</v>
      </c>
      <c r="AH11" s="42" t="s">
        <v>30</v>
      </c>
      <c r="AI11" s="42" t="s">
        <v>30</v>
      </c>
      <c r="AJ11" s="42" t="s">
        <v>30</v>
      </c>
      <c r="AK11" s="42" t="s">
        <v>30</v>
      </c>
      <c r="AL11" s="42" t="s">
        <v>30</v>
      </c>
      <c r="AM11" s="42" t="s">
        <v>30</v>
      </c>
      <c r="AN11" s="42" t="s">
        <v>30</v>
      </c>
      <c r="AO11" s="42" t="s">
        <v>30</v>
      </c>
      <c r="AP11" s="42" t="s">
        <v>30</v>
      </c>
      <c r="AQ11" s="42" t="s">
        <v>81</v>
      </c>
      <c r="AR11" s="42" t="s">
        <v>30</v>
      </c>
      <c r="AS11" s="42" t="s">
        <v>30</v>
      </c>
      <c r="AT11" s="43" t="s">
        <v>30</v>
      </c>
    </row>
    <row r="12" spans="1:46" s="106" customFormat="1" ht="12.75" customHeight="1" x14ac:dyDescent="0.2">
      <c r="A12" s="38">
        <f>IF(SUM(A10:A10)&gt;0,2000,"")</f>
        <v>2000</v>
      </c>
      <c r="B12" s="38"/>
      <c r="C12" s="38"/>
      <c r="D12" s="27"/>
      <c r="E12" s="27"/>
      <c r="F12" s="21"/>
      <c r="G12" s="31" t="s">
        <v>30</v>
      </c>
      <c r="H12" s="31"/>
      <c r="I12" s="35" t="s">
        <v>30</v>
      </c>
      <c r="J12" s="31" t="s">
        <v>30</v>
      </c>
      <c r="K12" s="31" t="s">
        <v>30</v>
      </c>
      <c r="L12" s="31"/>
      <c r="T12" s="106" t="s">
        <v>30</v>
      </c>
      <c r="U12" s="29" t="s">
        <v>30</v>
      </c>
      <c r="V12" s="30"/>
      <c r="W12" s="30"/>
      <c r="X12" s="30"/>
      <c r="Y12" s="29"/>
      <c r="Z12" s="29"/>
      <c r="AA12" s="29"/>
      <c r="AB12" s="30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</row>
    <row r="13" spans="1:46" s="106" customFormat="1" ht="12.75" customHeight="1" x14ac:dyDescent="0.2">
      <c r="A13" s="38">
        <f>IF(SUM(A10:A10)&gt;0,2001,"")</f>
        <v>2001</v>
      </c>
      <c r="B13" s="38"/>
      <c r="C13" s="38"/>
      <c r="D13" s="27"/>
      <c r="E13" s="27"/>
      <c r="F13" s="36"/>
      <c r="G13" s="35" t="s">
        <v>30</v>
      </c>
      <c r="H13" s="29"/>
      <c r="I13" s="35" t="s">
        <v>30</v>
      </c>
      <c r="J13" s="44" t="s">
        <v>30</v>
      </c>
      <c r="K13" s="28" t="s">
        <v>30</v>
      </c>
      <c r="L13" s="28"/>
      <c r="M13" s="20"/>
      <c r="N13" s="20"/>
      <c r="O13" s="20"/>
      <c r="P13" s="29"/>
      <c r="Q13" s="29"/>
      <c r="R13" s="29"/>
      <c r="S13" s="35"/>
      <c r="T13" s="29" t="s">
        <v>30</v>
      </c>
      <c r="U13" s="29" t="s">
        <v>30</v>
      </c>
      <c r="V13" s="30"/>
      <c r="W13" s="30"/>
      <c r="X13" s="30"/>
      <c r="Y13" s="29"/>
      <c r="Z13" s="29"/>
      <c r="AA13" s="29"/>
      <c r="AB13" s="30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</row>
    <row r="14" spans="1:46" s="3" customFormat="1" x14ac:dyDescent="0.2">
      <c r="A14" s="96">
        <v>1</v>
      </c>
      <c r="B14" s="122" t="str">
        <f t="shared" ref="B14:B18" si="0">HYPERLINK("Haendler\"&amp;A14&amp;".jpg",""&amp;A14)</f>
        <v>1</v>
      </c>
      <c r="C14" s="122" t="str">
        <f t="shared" ref="C14:C18" si="1">HYPERLINK("http://www.diekommunikationsfabrik.de\2017\12_Dezember_2\Haendler\"&amp;B14&amp;".jpg",""&amp;B14)</f>
        <v>1</v>
      </c>
      <c r="D14" s="4" t="s">
        <v>20</v>
      </c>
      <c r="E14" s="5" t="s">
        <v>76</v>
      </c>
      <c r="F14" s="116"/>
      <c r="G14" s="113">
        <v>15990</v>
      </c>
      <c r="H14" s="110"/>
      <c r="I14" s="117" t="s">
        <v>30</v>
      </c>
      <c r="J14" s="107" t="s">
        <v>30</v>
      </c>
      <c r="K14" s="107">
        <v>1000</v>
      </c>
      <c r="L14" s="107"/>
      <c r="M14" s="115" t="s">
        <v>79</v>
      </c>
      <c r="N14" s="109"/>
      <c r="O14" s="107">
        <v>1.0000000000000001E-5</v>
      </c>
      <c r="P14" s="110">
        <v>139</v>
      </c>
      <c r="Q14" s="107">
        <v>48</v>
      </c>
      <c r="R14" s="107">
        <v>10000</v>
      </c>
      <c r="S14" s="107"/>
      <c r="T14" s="107" t="s">
        <v>30</v>
      </c>
      <c r="U14" s="118">
        <v>0.56363636298234143</v>
      </c>
      <c r="V14" s="119"/>
      <c r="W14" s="114" t="s">
        <v>80</v>
      </c>
      <c r="X14" s="114"/>
      <c r="Y14" s="114"/>
      <c r="Z14" s="114"/>
      <c r="AA14" s="120"/>
      <c r="AB14" s="120"/>
      <c r="AC14" s="120"/>
      <c r="AD14" s="114"/>
      <c r="AE14" s="121"/>
      <c r="AF14" s="108"/>
      <c r="AG14" s="111"/>
      <c r="AH14" s="111"/>
      <c r="AI14" s="111"/>
      <c r="AJ14" s="111"/>
      <c r="AK14" s="111"/>
      <c r="AL14" s="111" t="s">
        <v>81</v>
      </c>
      <c r="AM14" s="111"/>
      <c r="AN14" s="111"/>
      <c r="AO14" s="111"/>
      <c r="AP14" s="111"/>
      <c r="AQ14" s="111"/>
      <c r="AR14" s="111"/>
      <c r="AS14" s="111"/>
      <c r="AT14" s="112"/>
    </row>
    <row r="15" spans="1:46" s="103" customFormat="1" x14ac:dyDescent="0.2">
      <c r="A15" s="96">
        <v>12</v>
      </c>
      <c r="B15" s="122" t="str">
        <f t="shared" si="0"/>
        <v>12</v>
      </c>
      <c r="C15" s="122" t="str">
        <f t="shared" si="1"/>
        <v>12</v>
      </c>
      <c r="D15" s="104" t="s">
        <v>20</v>
      </c>
      <c r="E15" s="105" t="s">
        <v>76</v>
      </c>
      <c r="F15" s="116"/>
      <c r="G15" s="113">
        <v>15990</v>
      </c>
      <c r="H15" s="110"/>
      <c r="I15" s="117" t="s">
        <v>30</v>
      </c>
      <c r="J15" s="107" t="s">
        <v>30</v>
      </c>
      <c r="K15" s="107">
        <v>1000</v>
      </c>
      <c r="L15" s="107"/>
      <c r="M15" s="115" t="s">
        <v>79</v>
      </c>
      <c r="N15" s="109"/>
      <c r="O15" s="107">
        <v>1.0000000000000001E-5</v>
      </c>
      <c r="P15" s="110">
        <v>139</v>
      </c>
      <c r="Q15" s="107">
        <v>48</v>
      </c>
      <c r="R15" s="107">
        <v>10000</v>
      </c>
      <c r="S15" s="107"/>
      <c r="T15" s="107" t="s">
        <v>30</v>
      </c>
      <c r="U15" s="118">
        <v>0.56363636298234143</v>
      </c>
      <c r="V15" s="119"/>
      <c r="W15" s="114" t="s">
        <v>80</v>
      </c>
      <c r="X15" s="114"/>
      <c r="Y15" s="114"/>
      <c r="Z15" s="114"/>
      <c r="AA15" s="120"/>
      <c r="AB15" s="120"/>
      <c r="AC15" s="120"/>
      <c r="AD15" s="114"/>
      <c r="AE15" s="121"/>
      <c r="AF15" s="108"/>
      <c r="AG15" s="111"/>
      <c r="AH15" s="111"/>
      <c r="AI15" s="111"/>
      <c r="AJ15" s="111"/>
      <c r="AK15" s="111" t="s">
        <v>81</v>
      </c>
      <c r="AL15" s="111"/>
      <c r="AM15" s="111"/>
      <c r="AN15" s="111"/>
      <c r="AO15" s="111"/>
      <c r="AP15" s="111"/>
      <c r="AQ15" s="111"/>
      <c r="AR15" s="111"/>
      <c r="AS15" s="111"/>
      <c r="AT15" s="112"/>
    </row>
    <row r="16" spans="1:46" s="103" customFormat="1" x14ac:dyDescent="0.2">
      <c r="A16" s="96">
        <v>59</v>
      </c>
      <c r="B16" s="122" t="str">
        <f t="shared" si="0"/>
        <v>59</v>
      </c>
      <c r="C16" s="122" t="str">
        <f t="shared" si="1"/>
        <v>59</v>
      </c>
      <c r="D16" s="104" t="s">
        <v>20</v>
      </c>
      <c r="E16" s="105" t="s">
        <v>76</v>
      </c>
      <c r="F16" s="116"/>
      <c r="G16" s="113">
        <v>15990</v>
      </c>
      <c r="H16" s="110"/>
      <c r="I16" s="117" t="s">
        <v>30</v>
      </c>
      <c r="J16" s="107" t="s">
        <v>30</v>
      </c>
      <c r="K16" s="107">
        <v>1000</v>
      </c>
      <c r="L16" s="107"/>
      <c r="M16" s="115" t="s">
        <v>79</v>
      </c>
      <c r="N16" s="109"/>
      <c r="O16" s="107">
        <v>1.0000000000000001E-5</v>
      </c>
      <c r="P16" s="110">
        <v>139</v>
      </c>
      <c r="Q16" s="107">
        <v>48</v>
      </c>
      <c r="R16" s="107">
        <v>10000</v>
      </c>
      <c r="S16" s="107"/>
      <c r="T16" s="107" t="s">
        <v>30</v>
      </c>
      <c r="U16" s="118">
        <v>0.56363636298234143</v>
      </c>
      <c r="V16" s="119"/>
      <c r="W16" s="114" t="s">
        <v>80</v>
      </c>
      <c r="X16" s="114"/>
      <c r="Y16" s="114"/>
      <c r="Z16" s="114"/>
      <c r="AA16" s="120"/>
      <c r="AB16" s="120"/>
      <c r="AC16" s="120"/>
      <c r="AD16" s="114"/>
      <c r="AE16" s="121"/>
      <c r="AF16" s="108"/>
      <c r="AG16" s="111"/>
      <c r="AH16" s="111"/>
      <c r="AI16" s="111"/>
      <c r="AJ16" s="111"/>
      <c r="AK16" s="111"/>
      <c r="AL16" s="111" t="s">
        <v>81</v>
      </c>
      <c r="AM16" s="111"/>
      <c r="AN16" s="111"/>
      <c r="AO16" s="111"/>
      <c r="AP16" s="111"/>
      <c r="AQ16" s="111"/>
      <c r="AR16" s="111"/>
      <c r="AS16" s="111"/>
      <c r="AT16" s="112"/>
    </row>
    <row r="17" spans="1:46" s="103" customFormat="1" x14ac:dyDescent="0.2">
      <c r="A17" s="96">
        <v>154</v>
      </c>
      <c r="B17" s="122" t="str">
        <f t="shared" si="0"/>
        <v>154</v>
      </c>
      <c r="C17" s="122" t="str">
        <f t="shared" si="1"/>
        <v>154</v>
      </c>
      <c r="D17" s="104" t="s">
        <v>20</v>
      </c>
      <c r="E17" s="105" t="s">
        <v>76</v>
      </c>
      <c r="F17" s="116"/>
      <c r="G17" s="113">
        <v>15990</v>
      </c>
      <c r="H17" s="110"/>
      <c r="I17" s="117" t="s">
        <v>30</v>
      </c>
      <c r="J17" s="107" t="s">
        <v>30</v>
      </c>
      <c r="K17" s="107">
        <v>1000</v>
      </c>
      <c r="L17" s="107"/>
      <c r="M17" s="115" t="s">
        <v>79</v>
      </c>
      <c r="N17" s="109"/>
      <c r="O17" s="107">
        <v>1.0000000000000001E-5</v>
      </c>
      <c r="P17" s="110">
        <v>125</v>
      </c>
      <c r="Q17" s="107">
        <v>48</v>
      </c>
      <c r="R17" s="107">
        <v>10000</v>
      </c>
      <c r="S17" s="107"/>
      <c r="T17" s="107" t="s">
        <v>30</v>
      </c>
      <c r="U17" s="118">
        <v>0.60758665729234795</v>
      </c>
      <c r="V17" s="119"/>
      <c r="W17" s="114" t="s">
        <v>80</v>
      </c>
      <c r="X17" s="114"/>
      <c r="Y17" s="114"/>
      <c r="Z17" s="114"/>
      <c r="AA17" s="120"/>
      <c r="AB17" s="120"/>
      <c r="AC17" s="120"/>
      <c r="AD17" s="114"/>
      <c r="AE17" s="121"/>
      <c r="AF17" s="108"/>
      <c r="AG17" s="111"/>
      <c r="AH17" s="111"/>
      <c r="AI17" s="111"/>
      <c r="AJ17" s="111"/>
      <c r="AK17" s="111" t="s">
        <v>81</v>
      </c>
      <c r="AL17" s="111"/>
      <c r="AM17" s="111"/>
      <c r="AN17" s="111"/>
      <c r="AO17" s="111"/>
      <c r="AP17" s="111"/>
      <c r="AQ17" s="111"/>
      <c r="AR17" s="111"/>
      <c r="AS17" s="111"/>
      <c r="AT17" s="112"/>
    </row>
    <row r="18" spans="1:46" s="3" customFormat="1" x14ac:dyDescent="0.2">
      <c r="A18" s="96">
        <v>114</v>
      </c>
      <c r="B18" s="122" t="str">
        <f t="shared" si="0"/>
        <v>114</v>
      </c>
      <c r="C18" s="122" t="str">
        <f t="shared" si="1"/>
        <v>114</v>
      </c>
      <c r="D18" s="104" t="s">
        <v>20</v>
      </c>
      <c r="E18" s="105" t="s">
        <v>76</v>
      </c>
      <c r="F18" s="116"/>
      <c r="G18" s="113">
        <v>15990</v>
      </c>
      <c r="H18" s="110"/>
      <c r="I18" s="117" t="s">
        <v>30</v>
      </c>
      <c r="J18" s="107" t="s">
        <v>30</v>
      </c>
      <c r="K18" s="107">
        <v>1000</v>
      </c>
      <c r="L18" s="107"/>
      <c r="M18" s="115"/>
      <c r="N18" s="109"/>
      <c r="O18" s="107"/>
      <c r="P18" s="110"/>
      <c r="Q18" s="107"/>
      <c r="R18" s="107"/>
      <c r="S18" s="107"/>
      <c r="T18" s="107" t="s">
        <v>30</v>
      </c>
      <c r="U18" s="118" t="s">
        <v>30</v>
      </c>
      <c r="V18" s="119"/>
      <c r="W18" s="114" t="s">
        <v>80</v>
      </c>
      <c r="X18" s="114"/>
      <c r="Y18" s="114"/>
      <c r="Z18" s="114"/>
      <c r="AA18" s="120"/>
      <c r="AB18" s="120"/>
      <c r="AC18" s="120"/>
      <c r="AD18" s="114"/>
      <c r="AE18" s="121"/>
      <c r="AF18" s="108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 t="s">
        <v>81</v>
      </c>
      <c r="AT18" s="112"/>
    </row>
    <row r="19" spans="1:46" s="106" customFormat="1" ht="12.75" customHeight="1" x14ac:dyDescent="0.2">
      <c r="A19" s="38">
        <f>IF(SUM(A14:A18)&gt;0,1000,"")</f>
        <v>1000</v>
      </c>
      <c r="B19" s="38"/>
      <c r="C19" s="38"/>
      <c r="D19" s="45" t="s">
        <v>20</v>
      </c>
      <c r="E19" s="45" t="s">
        <v>76</v>
      </c>
      <c r="F19" s="26"/>
      <c r="G19" s="51">
        <v>15990</v>
      </c>
      <c r="H19" s="51" t="s">
        <v>30</v>
      </c>
      <c r="I19" s="50" t="s">
        <v>30</v>
      </c>
      <c r="J19" s="51" t="s">
        <v>30</v>
      </c>
      <c r="K19" s="51">
        <v>1000</v>
      </c>
      <c r="L19" s="51"/>
      <c r="M19" s="51" t="s">
        <v>30</v>
      </c>
      <c r="N19" s="52" t="s">
        <v>30</v>
      </c>
      <c r="O19" s="51">
        <v>1.0000000000000001E-5</v>
      </c>
      <c r="P19" s="51">
        <v>135.5</v>
      </c>
      <c r="Q19" s="51">
        <v>48</v>
      </c>
      <c r="R19" s="51">
        <v>10000</v>
      </c>
      <c r="S19" s="51" t="s">
        <v>30</v>
      </c>
      <c r="T19" s="51" t="s">
        <v>30</v>
      </c>
      <c r="U19" s="39" t="s">
        <v>30</v>
      </c>
      <c r="V19" s="40"/>
      <c r="W19" s="40"/>
      <c r="X19" s="40"/>
      <c r="Y19" s="39"/>
      <c r="Z19" s="39"/>
      <c r="AA19" s="39"/>
      <c r="AB19" s="40"/>
      <c r="AC19" s="31"/>
      <c r="AD19" s="31"/>
      <c r="AE19" s="31"/>
      <c r="AF19" s="41" t="s">
        <v>30</v>
      </c>
      <c r="AG19" s="42" t="s">
        <v>30</v>
      </c>
      <c r="AH19" s="42" t="s">
        <v>30</v>
      </c>
      <c r="AI19" s="42" t="s">
        <v>30</v>
      </c>
      <c r="AJ19" s="42" t="s">
        <v>30</v>
      </c>
      <c r="AK19" s="42" t="s">
        <v>81</v>
      </c>
      <c r="AL19" s="42" t="s">
        <v>81</v>
      </c>
      <c r="AM19" s="42" t="s">
        <v>30</v>
      </c>
      <c r="AN19" s="42" t="s">
        <v>30</v>
      </c>
      <c r="AO19" s="42" t="s">
        <v>30</v>
      </c>
      <c r="AP19" s="42" t="s">
        <v>30</v>
      </c>
      <c r="AQ19" s="42" t="s">
        <v>30</v>
      </c>
      <c r="AR19" s="42" t="s">
        <v>30</v>
      </c>
      <c r="AS19" s="42" t="s">
        <v>81</v>
      </c>
      <c r="AT19" s="43" t="s">
        <v>30</v>
      </c>
    </row>
    <row r="20" spans="1:46" s="106" customFormat="1" ht="12.75" customHeight="1" x14ac:dyDescent="0.2">
      <c r="A20" s="38"/>
      <c r="B20" s="38"/>
      <c r="C20" s="38"/>
      <c r="D20" s="27"/>
      <c r="E20" s="27"/>
      <c r="F20" s="21"/>
      <c r="G20" s="31"/>
      <c r="H20" s="31"/>
      <c r="I20" s="35"/>
      <c r="J20" s="31"/>
      <c r="K20" s="31"/>
      <c r="L20" s="31"/>
      <c r="U20" s="29"/>
      <c r="V20" s="30"/>
      <c r="W20" s="30"/>
      <c r="X20" s="30"/>
      <c r="Y20" s="29"/>
      <c r="Z20" s="29"/>
      <c r="AA20" s="29"/>
      <c r="AB20" s="30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</row>
    <row r="21" spans="1:46" s="106" customFormat="1" ht="12.75" customHeight="1" x14ac:dyDescent="0.2">
      <c r="A21" s="38"/>
      <c r="B21" s="38"/>
      <c r="C21" s="38"/>
      <c r="D21" s="27"/>
      <c r="E21" s="27"/>
      <c r="F21" s="36"/>
      <c r="G21" s="35"/>
      <c r="H21" s="29"/>
      <c r="I21" s="35"/>
      <c r="J21" s="44"/>
      <c r="K21" s="28"/>
      <c r="L21" s="28"/>
      <c r="M21" s="20"/>
      <c r="N21" s="20"/>
      <c r="O21" s="20"/>
      <c r="P21" s="29"/>
      <c r="Q21" s="29"/>
      <c r="R21" s="29"/>
      <c r="S21" s="35"/>
      <c r="T21" s="29"/>
      <c r="U21" s="29"/>
      <c r="V21" s="30"/>
      <c r="W21" s="30"/>
      <c r="X21" s="30"/>
      <c r="Y21" s="29"/>
      <c r="Z21" s="29"/>
      <c r="AA21" s="29"/>
      <c r="AB21" s="30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</row>
    <row r="22" spans="1:46" s="3" customFormat="1" x14ac:dyDescent="0.2">
      <c r="A22" s="96">
        <v>16</v>
      </c>
      <c r="B22" s="122" t="str">
        <f t="shared" ref="B22:B23" si="2">HYPERLINK("Haendler\"&amp;A22&amp;".jpg",""&amp;A22)</f>
        <v>16</v>
      </c>
      <c r="C22" s="122" t="str">
        <f t="shared" ref="C22:C23" si="3">HYPERLINK("http://www.diekommunikationsfabrik.de\2017\12_Dezember_2\Haendler\"&amp;B22&amp;".jpg",""&amp;B22)</f>
        <v>16</v>
      </c>
      <c r="D22" s="104" t="s">
        <v>54</v>
      </c>
      <c r="E22" s="105" t="s">
        <v>55</v>
      </c>
      <c r="F22" s="116"/>
      <c r="G22" s="113">
        <v>11390</v>
      </c>
      <c r="H22" s="110">
        <v>10645</v>
      </c>
      <c r="I22" s="117">
        <v>6.5408252853380158E-2</v>
      </c>
      <c r="J22" s="107">
        <v>1424</v>
      </c>
      <c r="K22" s="107">
        <v>679</v>
      </c>
      <c r="L22" s="107"/>
      <c r="M22" s="115"/>
      <c r="N22" s="109"/>
      <c r="O22" s="107"/>
      <c r="P22" s="110"/>
      <c r="Q22" s="107"/>
      <c r="R22" s="107"/>
      <c r="S22" s="107"/>
      <c r="T22" s="107" t="s">
        <v>30</v>
      </c>
      <c r="U22" s="118"/>
      <c r="V22" s="119"/>
      <c r="W22" s="114"/>
      <c r="X22" s="114"/>
      <c r="Y22" s="114"/>
      <c r="Z22" s="114"/>
      <c r="AA22" s="120"/>
      <c r="AB22" s="120"/>
      <c r="AC22" s="120"/>
      <c r="AD22" s="114" t="s">
        <v>85</v>
      </c>
      <c r="AE22" s="121"/>
      <c r="AF22" s="108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 t="s">
        <v>81</v>
      </c>
      <c r="AT22" s="112"/>
    </row>
    <row r="23" spans="1:46" s="7" customFormat="1" x14ac:dyDescent="0.2">
      <c r="A23" s="100">
        <v>47</v>
      </c>
      <c r="B23" s="122" t="str">
        <f t="shared" si="2"/>
        <v>47</v>
      </c>
      <c r="C23" s="122" t="str">
        <f t="shared" si="3"/>
        <v>47</v>
      </c>
      <c r="D23" s="4" t="s">
        <v>54</v>
      </c>
      <c r="E23" s="5" t="s">
        <v>55</v>
      </c>
      <c r="F23" s="116"/>
      <c r="G23" s="113">
        <v>11510</v>
      </c>
      <c r="H23" s="110">
        <v>11510</v>
      </c>
      <c r="I23" s="117">
        <v>0</v>
      </c>
      <c r="J23" s="107">
        <v>679</v>
      </c>
      <c r="K23" s="107">
        <v>679</v>
      </c>
      <c r="L23" s="107"/>
      <c r="M23" s="115"/>
      <c r="N23" s="109"/>
      <c r="O23" s="107"/>
      <c r="P23" s="110"/>
      <c r="Q23" s="107"/>
      <c r="R23" s="107"/>
      <c r="S23" s="107"/>
      <c r="T23" s="107" t="s">
        <v>30</v>
      </c>
      <c r="U23" s="118" t="s">
        <v>30</v>
      </c>
      <c r="V23" s="119"/>
      <c r="W23" s="114"/>
      <c r="X23" s="114"/>
      <c r="Y23" s="114"/>
      <c r="Z23" s="114"/>
      <c r="AA23" s="120"/>
      <c r="AB23" s="120"/>
      <c r="AC23" s="120"/>
      <c r="AD23" s="114" t="s">
        <v>85</v>
      </c>
      <c r="AE23" s="121"/>
      <c r="AF23" s="108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 t="s">
        <v>81</v>
      </c>
      <c r="AR23" s="111"/>
      <c r="AS23" s="111"/>
      <c r="AT23" s="112"/>
    </row>
    <row r="24" spans="1:46" s="7" customFormat="1" ht="12.75" customHeight="1" x14ac:dyDescent="0.2">
      <c r="A24" s="38">
        <f>IF(SUM(A22:A23)&gt;0,1000,"")</f>
        <v>1000</v>
      </c>
      <c r="B24" s="38"/>
      <c r="C24" s="38"/>
      <c r="D24" s="45" t="s">
        <v>54</v>
      </c>
      <c r="E24" s="45" t="s">
        <v>55</v>
      </c>
      <c r="F24" s="26"/>
      <c r="G24" s="51">
        <v>11450</v>
      </c>
      <c r="H24" s="51">
        <v>11077.5</v>
      </c>
      <c r="I24" s="50">
        <v>3.2704126426690079E-2</v>
      </c>
      <c r="J24" s="51">
        <v>1051.5</v>
      </c>
      <c r="K24" s="51">
        <v>679</v>
      </c>
      <c r="L24" s="51"/>
      <c r="M24" s="51" t="s">
        <v>30</v>
      </c>
      <c r="N24" s="52" t="s">
        <v>30</v>
      </c>
      <c r="O24" s="51" t="s">
        <v>30</v>
      </c>
      <c r="P24" s="51" t="s">
        <v>30</v>
      </c>
      <c r="Q24" s="51" t="s">
        <v>30</v>
      </c>
      <c r="R24" s="51" t="s">
        <v>30</v>
      </c>
      <c r="S24" s="51" t="s">
        <v>30</v>
      </c>
      <c r="T24" s="51" t="s">
        <v>30</v>
      </c>
      <c r="U24" s="39" t="s">
        <v>30</v>
      </c>
      <c r="V24" s="40"/>
      <c r="W24" s="40"/>
      <c r="X24" s="40"/>
      <c r="Y24" s="39"/>
      <c r="Z24" s="39"/>
      <c r="AA24" s="39"/>
      <c r="AB24" s="40"/>
      <c r="AC24" s="31"/>
      <c r="AD24" s="31"/>
      <c r="AE24" s="31"/>
      <c r="AF24" s="41" t="s">
        <v>30</v>
      </c>
      <c r="AG24" s="42" t="s">
        <v>30</v>
      </c>
      <c r="AH24" s="42" t="s">
        <v>30</v>
      </c>
      <c r="AI24" s="42" t="s">
        <v>30</v>
      </c>
      <c r="AJ24" s="42" t="s">
        <v>30</v>
      </c>
      <c r="AK24" s="42" t="s">
        <v>30</v>
      </c>
      <c r="AL24" s="42" t="s">
        <v>30</v>
      </c>
      <c r="AM24" s="42" t="s">
        <v>30</v>
      </c>
      <c r="AN24" s="42" t="s">
        <v>30</v>
      </c>
      <c r="AO24" s="42" t="s">
        <v>30</v>
      </c>
      <c r="AP24" s="42" t="s">
        <v>30</v>
      </c>
      <c r="AQ24" s="42" t="s">
        <v>81</v>
      </c>
      <c r="AR24" s="42" t="s">
        <v>30</v>
      </c>
      <c r="AS24" s="42" t="s">
        <v>81</v>
      </c>
      <c r="AT24" s="43" t="s">
        <v>30</v>
      </c>
    </row>
    <row r="25" spans="1:46" s="7" customFormat="1" ht="12.75" customHeight="1" x14ac:dyDescent="0.2">
      <c r="A25" s="38">
        <f>IF(SUM(A22:A23)&gt;0,2000,"")</f>
        <v>2000</v>
      </c>
      <c r="B25" s="38"/>
      <c r="C25" s="38"/>
      <c r="D25" s="27"/>
      <c r="E25" s="106"/>
      <c r="F25" s="21"/>
      <c r="G25" s="31" t="s">
        <v>30</v>
      </c>
      <c r="H25" s="31"/>
      <c r="I25" s="35" t="s">
        <v>30</v>
      </c>
      <c r="J25" s="31" t="s">
        <v>30</v>
      </c>
      <c r="K25" s="31" t="s">
        <v>30</v>
      </c>
      <c r="L25" s="31"/>
      <c r="M25" s="106"/>
      <c r="N25" s="106"/>
      <c r="O25" s="106"/>
      <c r="P25" s="106"/>
      <c r="Q25" s="106"/>
      <c r="R25" s="106"/>
      <c r="S25" s="106"/>
      <c r="T25" s="106" t="s">
        <v>30</v>
      </c>
      <c r="U25" s="29" t="s">
        <v>30</v>
      </c>
      <c r="V25" s="30"/>
      <c r="W25" s="30"/>
      <c r="X25" s="30"/>
      <c r="Y25" s="29"/>
      <c r="Z25" s="29"/>
      <c r="AA25" s="29"/>
      <c r="AB25" s="30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</row>
    <row r="26" spans="1:46" s="7" customFormat="1" ht="12.75" customHeight="1" x14ac:dyDescent="0.2">
      <c r="A26" s="38">
        <f>IF(SUM(A22:A23)&gt;0,2001,"")</f>
        <v>2001</v>
      </c>
      <c r="B26" s="38"/>
      <c r="C26" s="38"/>
      <c r="D26" s="27"/>
      <c r="E26" s="106"/>
      <c r="F26" s="36"/>
      <c r="G26" s="35" t="s">
        <v>30</v>
      </c>
      <c r="H26" s="29"/>
      <c r="I26" s="35" t="s">
        <v>30</v>
      </c>
      <c r="J26" s="44" t="s">
        <v>30</v>
      </c>
      <c r="K26" s="28" t="s">
        <v>30</v>
      </c>
      <c r="L26" s="28"/>
      <c r="M26" s="20"/>
      <c r="N26" s="20"/>
      <c r="O26" s="20"/>
      <c r="P26" s="29"/>
      <c r="Q26" s="29"/>
      <c r="R26" s="29"/>
      <c r="S26" s="35"/>
      <c r="T26" s="29" t="s">
        <v>30</v>
      </c>
      <c r="U26" s="29" t="s">
        <v>30</v>
      </c>
      <c r="V26" s="30"/>
      <c r="W26" s="30"/>
      <c r="X26" s="30"/>
      <c r="Y26" s="29"/>
      <c r="Z26" s="29"/>
      <c r="AA26" s="29"/>
      <c r="AB26" s="30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</row>
    <row r="27" spans="1:46" s="3" customFormat="1" x14ac:dyDescent="0.2">
      <c r="A27" s="96">
        <v>71</v>
      </c>
      <c r="B27" s="122" t="str">
        <f>HYPERLINK("Haendler\"&amp;A27&amp;".jpg",""&amp;A27)</f>
        <v>71</v>
      </c>
      <c r="C27" s="122" t="str">
        <f>HYPERLINK("http://www.diekommunikationsfabrik.de\2017\12_Dezember_2\Haendler\"&amp;B27&amp;".jpg",""&amp;B27)</f>
        <v>71</v>
      </c>
      <c r="D27" s="104" t="s">
        <v>48</v>
      </c>
      <c r="E27" s="105" t="s">
        <v>66</v>
      </c>
      <c r="F27" s="116"/>
      <c r="G27" s="113" t="s">
        <v>30</v>
      </c>
      <c r="H27" s="110"/>
      <c r="I27" s="117" t="s">
        <v>30</v>
      </c>
      <c r="J27" s="107" t="s">
        <v>30</v>
      </c>
      <c r="K27" s="107">
        <v>2800</v>
      </c>
      <c r="L27" s="107"/>
      <c r="M27" s="115"/>
      <c r="N27" s="109"/>
      <c r="O27" s="107"/>
      <c r="P27" s="110"/>
      <c r="Q27" s="107"/>
      <c r="R27" s="107"/>
      <c r="S27" s="107"/>
      <c r="T27" s="107" t="s">
        <v>30</v>
      </c>
      <c r="U27" s="118"/>
      <c r="V27" s="119"/>
      <c r="W27" s="114" t="s">
        <v>80</v>
      </c>
      <c r="X27" s="114"/>
      <c r="Y27" s="114"/>
      <c r="Z27" s="114"/>
      <c r="AA27" s="120"/>
      <c r="AB27" s="120"/>
      <c r="AC27" s="120"/>
      <c r="AD27" s="114" t="s">
        <v>86</v>
      </c>
      <c r="AE27" s="121"/>
      <c r="AF27" s="108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 t="s">
        <v>81</v>
      </c>
      <c r="AR27" s="111"/>
      <c r="AS27" s="111"/>
      <c r="AT27" s="112"/>
    </row>
    <row r="28" spans="1:46" s="106" customFormat="1" ht="12.75" customHeight="1" x14ac:dyDescent="0.2">
      <c r="A28" s="38">
        <f>IF(SUM(A27:A27)&gt;0,1000,"")</f>
        <v>1000</v>
      </c>
      <c r="B28" s="38"/>
      <c r="C28" s="38"/>
      <c r="D28" s="45" t="s">
        <v>48</v>
      </c>
      <c r="E28" s="45" t="s">
        <v>66</v>
      </c>
      <c r="F28" s="26"/>
      <c r="G28" s="51" t="s">
        <v>30</v>
      </c>
      <c r="H28" s="51" t="s">
        <v>30</v>
      </c>
      <c r="I28" s="50" t="s">
        <v>30</v>
      </c>
      <c r="J28" s="51" t="s">
        <v>30</v>
      </c>
      <c r="K28" s="51">
        <v>3050</v>
      </c>
      <c r="L28" s="51"/>
      <c r="M28" s="51" t="s">
        <v>30</v>
      </c>
      <c r="N28" s="52" t="s">
        <v>30</v>
      </c>
      <c r="O28" s="51" t="s">
        <v>30</v>
      </c>
      <c r="P28" s="51" t="s">
        <v>30</v>
      </c>
      <c r="Q28" s="51" t="s">
        <v>30</v>
      </c>
      <c r="R28" s="51" t="s">
        <v>30</v>
      </c>
      <c r="S28" s="51" t="s">
        <v>30</v>
      </c>
      <c r="T28" s="51" t="s">
        <v>30</v>
      </c>
      <c r="U28" s="39"/>
      <c r="V28" s="40"/>
      <c r="W28" s="40"/>
      <c r="X28" s="40"/>
      <c r="Y28" s="39"/>
      <c r="Z28" s="39"/>
      <c r="AA28" s="39"/>
      <c r="AB28" s="40"/>
      <c r="AC28" s="31"/>
      <c r="AD28" s="31"/>
      <c r="AE28" s="31"/>
      <c r="AF28" s="41" t="s">
        <v>30</v>
      </c>
      <c r="AG28" s="42" t="s">
        <v>30</v>
      </c>
      <c r="AH28" s="42" t="s">
        <v>30</v>
      </c>
      <c r="AI28" s="42" t="s">
        <v>30</v>
      </c>
      <c r="AJ28" s="42" t="s">
        <v>30</v>
      </c>
      <c r="AK28" s="42" t="s">
        <v>30</v>
      </c>
      <c r="AL28" s="42" t="s">
        <v>30</v>
      </c>
      <c r="AM28" s="42" t="s">
        <v>30</v>
      </c>
      <c r="AN28" s="42" t="s">
        <v>30</v>
      </c>
      <c r="AO28" s="42" t="s">
        <v>30</v>
      </c>
      <c r="AP28" s="42" t="s">
        <v>30</v>
      </c>
      <c r="AQ28" s="42" t="s">
        <v>81</v>
      </c>
      <c r="AR28" s="42" t="s">
        <v>30</v>
      </c>
      <c r="AS28" s="42" t="s">
        <v>81</v>
      </c>
      <c r="AT28" s="43" t="s">
        <v>30</v>
      </c>
    </row>
    <row r="29" spans="1:46" s="106" customFormat="1" ht="12.75" customHeight="1" x14ac:dyDescent="0.2">
      <c r="A29" s="38">
        <f>IF(SUM(A27:A27)&gt;0,2000,"")</f>
        <v>2000</v>
      </c>
      <c r="B29" s="38"/>
      <c r="C29" s="38"/>
      <c r="D29" s="27"/>
      <c r="F29" s="21"/>
      <c r="G29" s="31" t="s">
        <v>30</v>
      </c>
      <c r="H29" s="31"/>
      <c r="I29" s="35" t="s">
        <v>30</v>
      </c>
      <c r="J29" s="31" t="s">
        <v>30</v>
      </c>
      <c r="K29" s="31" t="s">
        <v>30</v>
      </c>
      <c r="L29" s="31"/>
      <c r="T29" s="106" t="s">
        <v>30</v>
      </c>
      <c r="U29" s="29" t="s">
        <v>30</v>
      </c>
      <c r="V29" s="30"/>
      <c r="W29" s="30"/>
      <c r="X29" s="30"/>
      <c r="Y29" s="29"/>
      <c r="Z29" s="29"/>
      <c r="AA29" s="29"/>
      <c r="AB29" s="30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</row>
    <row r="30" spans="1:46" s="106" customFormat="1" ht="12.75" customHeight="1" x14ac:dyDescent="0.2">
      <c r="A30" s="38">
        <f>IF(SUM(A27:A27)&gt;0,2001,"")</f>
        <v>2001</v>
      </c>
      <c r="B30" s="38"/>
      <c r="C30" s="38"/>
      <c r="D30" s="27"/>
      <c r="F30" s="36"/>
      <c r="G30" s="35" t="s">
        <v>30</v>
      </c>
      <c r="H30" s="29"/>
      <c r="I30" s="35" t="s">
        <v>30</v>
      </c>
      <c r="J30" s="44" t="s">
        <v>30</v>
      </c>
      <c r="K30" s="28" t="s">
        <v>30</v>
      </c>
      <c r="L30" s="28"/>
      <c r="M30" s="20"/>
      <c r="N30" s="20"/>
      <c r="O30" s="20"/>
      <c r="P30" s="29"/>
      <c r="Q30" s="29"/>
      <c r="R30" s="29"/>
      <c r="S30" s="35"/>
      <c r="T30" s="29" t="s">
        <v>30</v>
      </c>
      <c r="U30" s="29" t="s">
        <v>30</v>
      </c>
      <c r="V30" s="30"/>
      <c r="W30" s="30"/>
      <c r="X30" s="30"/>
      <c r="Y30" s="29"/>
      <c r="Z30" s="29"/>
      <c r="AA30" s="29"/>
      <c r="AB30" s="30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</row>
    <row r="31" spans="1:46" s="3" customFormat="1" x14ac:dyDescent="0.2">
      <c r="A31" s="96">
        <v>49</v>
      </c>
      <c r="B31" s="122" t="str">
        <f>HYPERLINK("Haendler\"&amp;A31&amp;".jpg",""&amp;A31)</f>
        <v>49</v>
      </c>
      <c r="C31" s="122" t="str">
        <f>HYPERLINK("http://www.diekommunikationsfabrik.de\2017\12_Dezember_2\Haendler\"&amp;B31&amp;".jpg",""&amp;B31)</f>
        <v>49</v>
      </c>
      <c r="D31" s="104" t="s">
        <v>49</v>
      </c>
      <c r="E31" s="105" t="s">
        <v>65</v>
      </c>
      <c r="F31" s="116"/>
      <c r="G31" s="113">
        <v>19835</v>
      </c>
      <c r="H31" s="110">
        <v>12990</v>
      </c>
      <c r="I31" s="117">
        <v>0.13839173178724476</v>
      </c>
      <c r="J31" s="107">
        <v>6845</v>
      </c>
      <c r="K31" s="107">
        <v>4100</v>
      </c>
      <c r="L31" s="107"/>
      <c r="M31" s="115"/>
      <c r="N31" s="109"/>
      <c r="O31" s="107"/>
      <c r="P31" s="110"/>
      <c r="Q31" s="107"/>
      <c r="R31" s="107"/>
      <c r="S31" s="107"/>
      <c r="T31" s="107" t="s">
        <v>30</v>
      </c>
      <c r="U31" s="118"/>
      <c r="V31" s="119"/>
      <c r="W31" s="114"/>
      <c r="X31" s="114"/>
      <c r="Y31" s="114"/>
      <c r="Z31" s="114"/>
      <c r="AA31" s="120"/>
      <c r="AB31" s="120" t="s">
        <v>81</v>
      </c>
      <c r="AC31" s="120"/>
      <c r="AD31" s="114"/>
      <c r="AE31" s="121"/>
      <c r="AF31" s="108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 t="s">
        <v>81</v>
      </c>
      <c r="AR31" s="111"/>
      <c r="AS31" s="111"/>
      <c r="AT31" s="112"/>
    </row>
    <row r="32" spans="1:46" s="106" customFormat="1" ht="12.75" customHeight="1" x14ac:dyDescent="0.2">
      <c r="A32" s="38">
        <f>IF(SUM(A31:A31)&gt;0,1000,"")</f>
        <v>1000</v>
      </c>
      <c r="B32" s="38"/>
      <c r="C32" s="38"/>
      <c r="D32" s="45" t="s">
        <v>49</v>
      </c>
      <c r="E32" s="45" t="s">
        <v>65</v>
      </c>
      <c r="F32" s="26"/>
      <c r="G32" s="51">
        <v>19835</v>
      </c>
      <c r="H32" s="51">
        <v>12990</v>
      </c>
      <c r="I32" s="50">
        <v>0.13839173178724476</v>
      </c>
      <c r="J32" s="51">
        <v>6845</v>
      </c>
      <c r="K32" s="51">
        <v>4100</v>
      </c>
      <c r="L32" s="51"/>
      <c r="M32" s="51" t="s">
        <v>30</v>
      </c>
      <c r="N32" s="52" t="s">
        <v>30</v>
      </c>
      <c r="O32" s="51" t="s">
        <v>30</v>
      </c>
      <c r="P32" s="51" t="s">
        <v>30</v>
      </c>
      <c r="Q32" s="51" t="s">
        <v>30</v>
      </c>
      <c r="R32" s="51" t="s">
        <v>30</v>
      </c>
      <c r="S32" s="51" t="s">
        <v>30</v>
      </c>
      <c r="T32" s="51" t="s">
        <v>30</v>
      </c>
      <c r="U32" s="39" t="s">
        <v>30</v>
      </c>
      <c r="V32" s="40"/>
      <c r="W32" s="40"/>
      <c r="X32" s="40"/>
      <c r="Y32" s="39"/>
      <c r="Z32" s="39"/>
      <c r="AA32" s="39"/>
      <c r="AB32" s="40"/>
      <c r="AC32" s="31"/>
      <c r="AD32" s="31"/>
      <c r="AE32" s="31"/>
      <c r="AF32" s="41" t="s">
        <v>30</v>
      </c>
      <c r="AG32" s="42" t="s">
        <v>30</v>
      </c>
      <c r="AH32" s="42" t="s">
        <v>30</v>
      </c>
      <c r="AI32" s="42" t="s">
        <v>30</v>
      </c>
      <c r="AJ32" s="42" t="s">
        <v>30</v>
      </c>
      <c r="AK32" s="42" t="s">
        <v>30</v>
      </c>
      <c r="AL32" s="42" t="s">
        <v>30</v>
      </c>
      <c r="AM32" s="42" t="s">
        <v>30</v>
      </c>
      <c r="AN32" s="42" t="s">
        <v>30</v>
      </c>
      <c r="AO32" s="42" t="s">
        <v>30</v>
      </c>
      <c r="AP32" s="42" t="s">
        <v>30</v>
      </c>
      <c r="AQ32" s="42" t="s">
        <v>81</v>
      </c>
      <c r="AR32" s="42" t="s">
        <v>30</v>
      </c>
      <c r="AS32" s="42" t="s">
        <v>30</v>
      </c>
      <c r="AT32" s="43" t="s">
        <v>30</v>
      </c>
    </row>
    <row r="33" spans="1:46" s="106" customFormat="1" ht="12.75" customHeight="1" x14ac:dyDescent="0.2">
      <c r="A33" s="38"/>
      <c r="B33" s="38"/>
      <c r="C33" s="38"/>
      <c r="D33" s="27"/>
      <c r="F33" s="21"/>
      <c r="G33" s="31"/>
      <c r="H33" s="31"/>
      <c r="I33" s="35"/>
      <c r="J33" s="31"/>
      <c r="K33" s="31"/>
      <c r="L33" s="31"/>
      <c r="U33" s="29"/>
      <c r="V33" s="30"/>
      <c r="W33" s="30"/>
      <c r="X33" s="30"/>
      <c r="Y33" s="29"/>
      <c r="Z33" s="29"/>
      <c r="AA33" s="29"/>
      <c r="AB33" s="30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</row>
    <row r="34" spans="1:46" s="106" customFormat="1" ht="12.75" customHeight="1" x14ac:dyDescent="0.2">
      <c r="A34" s="38"/>
      <c r="B34" s="38"/>
      <c r="C34" s="38"/>
      <c r="D34" s="27"/>
      <c r="F34" s="36"/>
      <c r="G34" s="35"/>
      <c r="H34" s="29"/>
      <c r="I34" s="35"/>
      <c r="J34" s="44"/>
      <c r="K34" s="28"/>
      <c r="L34" s="28"/>
      <c r="M34" s="20"/>
      <c r="N34" s="20"/>
      <c r="O34" s="20"/>
      <c r="P34" s="29"/>
      <c r="Q34" s="29"/>
      <c r="R34" s="29"/>
      <c r="S34" s="35"/>
      <c r="T34" s="29"/>
      <c r="U34" s="29"/>
      <c r="V34" s="30"/>
      <c r="W34" s="30"/>
      <c r="X34" s="30"/>
      <c r="Y34" s="29"/>
      <c r="Z34" s="29"/>
      <c r="AA34" s="29"/>
      <c r="AB34" s="30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</row>
    <row r="35" spans="1:46" s="103" customFormat="1" ht="12.75" customHeight="1" x14ac:dyDescent="0.2">
      <c r="A35" s="96">
        <v>24</v>
      </c>
      <c r="B35" s="122" t="str">
        <f>HYPERLINK("Haendler\"&amp;A35&amp;".jpg",""&amp;A35)</f>
        <v>24</v>
      </c>
      <c r="C35" s="122" t="str">
        <f>HYPERLINK("http://www.diekommunikationsfabrik.de\2017\12_Dezember_2\Haendler\"&amp;B35&amp;".jpg",""&amp;B35)</f>
        <v>24</v>
      </c>
      <c r="D35" s="104" t="s">
        <v>50</v>
      </c>
      <c r="E35" s="105" t="s">
        <v>77</v>
      </c>
      <c r="F35" s="116"/>
      <c r="G35" s="113">
        <v>20300</v>
      </c>
      <c r="H35" s="110">
        <v>17580</v>
      </c>
      <c r="I35" s="117">
        <v>0.13399014778325122</v>
      </c>
      <c r="J35" s="107">
        <v>2720</v>
      </c>
      <c r="K35" s="107" t="s">
        <v>30</v>
      </c>
      <c r="L35" s="107"/>
      <c r="M35" s="115"/>
      <c r="N35" s="109"/>
      <c r="O35" s="107"/>
      <c r="P35" s="110"/>
      <c r="Q35" s="107"/>
      <c r="R35" s="107"/>
      <c r="S35" s="107"/>
      <c r="T35" s="107" t="s">
        <v>30</v>
      </c>
      <c r="U35" s="118" t="s">
        <v>30</v>
      </c>
      <c r="V35" s="119"/>
      <c r="W35" s="114"/>
      <c r="X35" s="114"/>
      <c r="Y35" s="114"/>
      <c r="Z35" s="114"/>
      <c r="AA35" s="120"/>
      <c r="AB35" s="120" t="s">
        <v>81</v>
      </c>
      <c r="AC35" s="120"/>
      <c r="AD35" s="114"/>
      <c r="AE35" s="121"/>
      <c r="AF35" s="108" t="s">
        <v>81</v>
      </c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2"/>
    </row>
    <row r="36" spans="1:46" s="7" customFormat="1" ht="12.75" customHeight="1" x14ac:dyDescent="0.2">
      <c r="A36" s="38">
        <f>IF(SUM(A35:A35)&gt;0,1000,"")</f>
        <v>1000</v>
      </c>
      <c r="B36" s="38"/>
      <c r="C36" s="38"/>
      <c r="D36" s="45" t="s">
        <v>50</v>
      </c>
      <c r="E36" s="45" t="s">
        <v>77</v>
      </c>
      <c r="F36" s="26"/>
      <c r="G36" s="51">
        <v>20300</v>
      </c>
      <c r="H36" s="51">
        <v>17580</v>
      </c>
      <c r="I36" s="50">
        <v>0.13399014778325122</v>
      </c>
      <c r="J36" s="51">
        <v>2720</v>
      </c>
      <c r="K36" s="51" t="s">
        <v>30</v>
      </c>
      <c r="L36" s="51"/>
      <c r="M36" s="51" t="s">
        <v>30</v>
      </c>
      <c r="N36" s="52" t="s">
        <v>30</v>
      </c>
      <c r="O36" s="51" t="s">
        <v>30</v>
      </c>
      <c r="P36" s="51" t="s">
        <v>30</v>
      </c>
      <c r="Q36" s="51" t="s">
        <v>30</v>
      </c>
      <c r="R36" s="51" t="s">
        <v>30</v>
      </c>
      <c r="S36" s="51" t="s">
        <v>30</v>
      </c>
      <c r="T36" s="51" t="s">
        <v>30</v>
      </c>
      <c r="U36" s="39" t="s">
        <v>30</v>
      </c>
      <c r="V36" s="40"/>
      <c r="W36" s="40"/>
      <c r="X36" s="40"/>
      <c r="Y36" s="39"/>
      <c r="Z36" s="39"/>
      <c r="AA36" s="39"/>
      <c r="AB36" s="40"/>
      <c r="AC36" s="31"/>
      <c r="AD36" s="31"/>
      <c r="AE36" s="31"/>
      <c r="AF36" s="41" t="s">
        <v>81</v>
      </c>
      <c r="AG36" s="42" t="s">
        <v>30</v>
      </c>
      <c r="AH36" s="42" t="s">
        <v>30</v>
      </c>
      <c r="AI36" s="42" t="s">
        <v>30</v>
      </c>
      <c r="AJ36" s="42" t="s">
        <v>30</v>
      </c>
      <c r="AK36" s="42" t="s">
        <v>30</v>
      </c>
      <c r="AL36" s="42" t="s">
        <v>30</v>
      </c>
      <c r="AM36" s="42" t="s">
        <v>30</v>
      </c>
      <c r="AN36" s="42" t="s">
        <v>30</v>
      </c>
      <c r="AO36" s="42" t="s">
        <v>30</v>
      </c>
      <c r="AP36" s="42" t="s">
        <v>30</v>
      </c>
      <c r="AQ36" s="42" t="s">
        <v>30</v>
      </c>
      <c r="AR36" s="42" t="s">
        <v>30</v>
      </c>
      <c r="AS36" s="42" t="s">
        <v>30</v>
      </c>
      <c r="AT36" s="43" t="s">
        <v>30</v>
      </c>
    </row>
    <row r="37" spans="1:46" s="7" customFormat="1" ht="12.75" customHeight="1" x14ac:dyDescent="0.2">
      <c r="A37" s="38">
        <f>IF(SUM(A35:A35)&gt;0,2000,"")</f>
        <v>2000</v>
      </c>
      <c r="B37" s="38"/>
      <c r="C37" s="38"/>
      <c r="D37" s="27"/>
      <c r="E37" s="106"/>
      <c r="F37" s="21"/>
      <c r="G37" s="31" t="s">
        <v>30</v>
      </c>
      <c r="H37" s="31"/>
      <c r="I37" s="35" t="s">
        <v>30</v>
      </c>
      <c r="J37" s="31" t="s">
        <v>30</v>
      </c>
      <c r="K37" s="31" t="s">
        <v>30</v>
      </c>
      <c r="L37" s="31"/>
      <c r="M37" s="106"/>
      <c r="N37" s="106"/>
      <c r="O37" s="106"/>
      <c r="P37" s="106"/>
      <c r="Q37" s="106"/>
      <c r="R37" s="106"/>
      <c r="S37" s="106"/>
      <c r="T37" s="106" t="s">
        <v>30</v>
      </c>
      <c r="U37" s="29" t="s">
        <v>30</v>
      </c>
      <c r="V37" s="30"/>
      <c r="W37" s="30"/>
      <c r="X37" s="30"/>
      <c r="Y37" s="29"/>
      <c r="Z37" s="29"/>
      <c r="AA37" s="29"/>
      <c r="AB37" s="30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</row>
    <row r="38" spans="1:46" s="7" customFormat="1" ht="12.75" customHeight="1" x14ac:dyDescent="0.2">
      <c r="A38" s="38">
        <f>IF(SUM(A35:A35)&gt;0,2001,"")</f>
        <v>2001</v>
      </c>
      <c r="B38" s="38"/>
      <c r="C38" s="38"/>
      <c r="D38" s="27"/>
      <c r="E38" s="106"/>
      <c r="F38" s="36"/>
      <c r="G38" s="35" t="s">
        <v>30</v>
      </c>
      <c r="H38" s="29"/>
      <c r="I38" s="35" t="s">
        <v>30</v>
      </c>
      <c r="J38" s="44" t="s">
        <v>30</v>
      </c>
      <c r="K38" s="28" t="s">
        <v>30</v>
      </c>
      <c r="L38" s="28"/>
      <c r="M38" s="20"/>
      <c r="N38" s="20"/>
      <c r="O38" s="20"/>
      <c r="P38" s="29"/>
      <c r="Q38" s="29"/>
      <c r="R38" s="29"/>
      <c r="S38" s="35"/>
      <c r="T38" s="29" t="s">
        <v>30</v>
      </c>
      <c r="U38" s="29" t="s">
        <v>30</v>
      </c>
      <c r="V38" s="30"/>
      <c r="W38" s="30"/>
      <c r="X38" s="30"/>
      <c r="Y38" s="29"/>
      <c r="Z38" s="29"/>
      <c r="AA38" s="29"/>
      <c r="AB38" s="30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</row>
    <row r="39" spans="1:46" s="7" customFormat="1" x14ac:dyDescent="0.2">
      <c r="A39" s="96">
        <v>116</v>
      </c>
      <c r="B39" s="122" t="str">
        <f>HYPERLINK("Haendler\"&amp;A39&amp;".jpg",""&amp;A39)</f>
        <v>116</v>
      </c>
      <c r="C39" s="122" t="str">
        <f>HYPERLINK("http://www.diekommunikationsfabrik.de\2017\12_Dezember_2\Haendler\"&amp;B39&amp;".jpg",""&amp;B39)</f>
        <v>116</v>
      </c>
      <c r="D39" s="104" t="s">
        <v>51</v>
      </c>
      <c r="E39" s="105" t="s">
        <v>73</v>
      </c>
      <c r="F39" s="116"/>
      <c r="G39" s="113">
        <v>17560</v>
      </c>
      <c r="H39" s="110">
        <v>15966</v>
      </c>
      <c r="I39" s="117">
        <v>9.0774487471526194E-2</v>
      </c>
      <c r="J39" s="107">
        <v>1594</v>
      </c>
      <c r="K39" s="107" t="s">
        <v>30</v>
      </c>
      <c r="L39" s="107"/>
      <c r="M39" s="115" t="s">
        <v>82</v>
      </c>
      <c r="N39" s="109">
        <v>1.77E-2</v>
      </c>
      <c r="O39" s="107">
        <v>1.0000000000000001E-5</v>
      </c>
      <c r="P39" s="110">
        <v>159</v>
      </c>
      <c r="Q39" s="107">
        <v>48</v>
      </c>
      <c r="R39" s="107"/>
      <c r="S39" s="107">
        <v>9202</v>
      </c>
      <c r="T39" s="107">
        <v>16675.00001</v>
      </c>
      <c r="U39" s="118"/>
      <c r="V39" s="119"/>
      <c r="W39" s="114"/>
      <c r="X39" s="114"/>
      <c r="Y39" s="114"/>
      <c r="Z39" s="114"/>
      <c r="AA39" s="120" t="s">
        <v>81</v>
      </c>
      <c r="AB39" s="120" t="s">
        <v>81</v>
      </c>
      <c r="AC39" s="120" t="s">
        <v>81</v>
      </c>
      <c r="AD39" s="114"/>
      <c r="AE39" s="121"/>
      <c r="AF39" s="108"/>
      <c r="AG39" s="111" t="s">
        <v>81</v>
      </c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2"/>
    </row>
    <row r="40" spans="1:46" s="7" customFormat="1" ht="12.75" customHeight="1" x14ac:dyDescent="0.2">
      <c r="A40" s="38">
        <f>IF(SUM(A39:A39)&gt;0,1000,"")</f>
        <v>1000</v>
      </c>
      <c r="B40" s="38"/>
      <c r="C40" s="38"/>
      <c r="D40" s="45" t="s">
        <v>51</v>
      </c>
      <c r="E40" s="45" t="s">
        <v>73</v>
      </c>
      <c r="F40" s="26"/>
      <c r="G40" s="51">
        <v>17560</v>
      </c>
      <c r="H40" s="51">
        <v>15966</v>
      </c>
      <c r="I40" s="50">
        <v>9.0774487471526194E-2</v>
      </c>
      <c r="J40" s="51">
        <v>1594</v>
      </c>
      <c r="K40" s="51" t="s">
        <v>30</v>
      </c>
      <c r="L40" s="51"/>
      <c r="M40" s="51" t="s">
        <v>30</v>
      </c>
      <c r="N40" s="52">
        <v>1.77E-2</v>
      </c>
      <c r="O40" s="51">
        <v>1.0000000000000001E-5</v>
      </c>
      <c r="P40" s="51">
        <v>159</v>
      </c>
      <c r="Q40" s="51">
        <v>48</v>
      </c>
      <c r="R40" s="51" t="s">
        <v>30</v>
      </c>
      <c r="S40" s="51">
        <v>9202</v>
      </c>
      <c r="T40" s="51">
        <v>16675.00001</v>
      </c>
      <c r="U40" s="39" t="s">
        <v>30</v>
      </c>
      <c r="V40" s="40"/>
      <c r="W40" s="40"/>
      <c r="X40" s="40"/>
      <c r="Y40" s="39"/>
      <c r="Z40" s="39"/>
      <c r="AA40" s="39"/>
      <c r="AB40" s="40"/>
      <c r="AC40" s="31"/>
      <c r="AD40" s="31"/>
      <c r="AE40" s="31"/>
      <c r="AF40" s="41" t="s">
        <v>30</v>
      </c>
      <c r="AG40" s="42" t="s">
        <v>81</v>
      </c>
      <c r="AH40" s="42" t="s">
        <v>30</v>
      </c>
      <c r="AI40" s="42" t="s">
        <v>30</v>
      </c>
      <c r="AJ40" s="42" t="s">
        <v>30</v>
      </c>
      <c r="AK40" s="42" t="s">
        <v>30</v>
      </c>
      <c r="AL40" s="42" t="s">
        <v>30</v>
      </c>
      <c r="AM40" s="42" t="s">
        <v>30</v>
      </c>
      <c r="AN40" s="42" t="s">
        <v>30</v>
      </c>
      <c r="AO40" s="42" t="s">
        <v>30</v>
      </c>
      <c r="AP40" s="42" t="s">
        <v>30</v>
      </c>
      <c r="AQ40" s="42" t="s">
        <v>30</v>
      </c>
      <c r="AR40" s="42" t="s">
        <v>30</v>
      </c>
      <c r="AS40" s="42" t="s">
        <v>30</v>
      </c>
      <c r="AT40" s="43" t="s">
        <v>30</v>
      </c>
    </row>
    <row r="41" spans="1:46" s="7" customFormat="1" ht="12.75" customHeight="1" x14ac:dyDescent="0.2">
      <c r="A41" s="38">
        <f>IF(SUM(A39:A39)&gt;0,2000,"")</f>
        <v>2000</v>
      </c>
      <c r="B41" s="38"/>
      <c r="C41" s="38"/>
      <c r="D41" s="81"/>
      <c r="E41" s="81"/>
      <c r="F41" s="21"/>
      <c r="G41" s="82"/>
      <c r="H41" s="82"/>
      <c r="I41" s="83" t="s">
        <v>30</v>
      </c>
      <c r="J41" s="82" t="s">
        <v>30</v>
      </c>
      <c r="K41" s="82" t="s">
        <v>30</v>
      </c>
      <c r="L41" s="82"/>
      <c r="M41" s="82"/>
      <c r="N41" s="84"/>
      <c r="O41" s="82"/>
      <c r="P41" s="82"/>
      <c r="Q41" s="82"/>
      <c r="R41" s="82"/>
      <c r="S41" s="82"/>
      <c r="T41" s="82"/>
      <c r="U41" s="29"/>
      <c r="V41" s="30"/>
      <c r="W41" s="30"/>
      <c r="X41" s="30"/>
      <c r="Y41" s="29"/>
      <c r="Z41" s="29"/>
      <c r="AA41" s="29"/>
      <c r="AB41" s="30"/>
      <c r="AC41" s="31"/>
      <c r="AD41" s="31"/>
      <c r="AE41" s="31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</row>
    <row r="42" spans="1:46" s="7" customFormat="1" ht="12.75" customHeight="1" x14ac:dyDescent="0.2">
      <c r="A42" s="38">
        <f>IF(SUM(A39:A39)&gt;0,2001,"")</f>
        <v>2001</v>
      </c>
      <c r="B42" s="38"/>
      <c r="C42" s="38"/>
      <c r="D42" s="27"/>
      <c r="E42" s="106"/>
      <c r="F42" s="36"/>
      <c r="G42" s="35" t="s">
        <v>30</v>
      </c>
      <c r="H42" s="29"/>
      <c r="I42" s="35" t="s">
        <v>30</v>
      </c>
      <c r="J42" s="44" t="s">
        <v>30</v>
      </c>
      <c r="K42" s="28" t="s">
        <v>30</v>
      </c>
      <c r="L42" s="28"/>
      <c r="M42" s="20"/>
      <c r="N42" s="20"/>
      <c r="O42" s="20"/>
      <c r="P42" s="29"/>
      <c r="Q42" s="29"/>
      <c r="R42" s="29"/>
      <c r="S42" s="35"/>
      <c r="T42" s="29" t="s">
        <v>30</v>
      </c>
      <c r="U42" s="29" t="s">
        <v>30</v>
      </c>
      <c r="V42" s="30"/>
      <c r="W42" s="30"/>
      <c r="X42" s="30"/>
      <c r="Y42" s="29"/>
      <c r="Z42" s="29"/>
      <c r="AA42" s="29"/>
      <c r="AB42" s="30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</row>
    <row r="43" spans="1:46" s="3" customFormat="1" x14ac:dyDescent="0.2">
      <c r="A43" s="96">
        <v>62</v>
      </c>
      <c r="B43" s="122" t="str">
        <f>HYPERLINK("Haendler\"&amp;A43&amp;".jpg",""&amp;A43)</f>
        <v>62</v>
      </c>
      <c r="C43" s="122" t="str">
        <f>HYPERLINK("http://www.diekommunikationsfabrik.de\2017\12_Dezember_2\Haendler\"&amp;B43&amp;".jpg",""&amp;B43)</f>
        <v>62</v>
      </c>
      <c r="D43" s="4" t="s">
        <v>52</v>
      </c>
      <c r="E43" s="5" t="s">
        <v>67</v>
      </c>
      <c r="F43" s="116"/>
      <c r="G43" s="113">
        <v>25020</v>
      </c>
      <c r="H43" s="110">
        <v>19890</v>
      </c>
      <c r="I43" s="117">
        <v>0.20503597122302158</v>
      </c>
      <c r="J43" s="107">
        <v>5130</v>
      </c>
      <c r="K43" s="107" t="s">
        <v>30</v>
      </c>
      <c r="L43" s="107"/>
      <c r="M43" s="115"/>
      <c r="N43" s="109"/>
      <c r="O43" s="107"/>
      <c r="P43" s="110"/>
      <c r="Q43" s="107"/>
      <c r="R43" s="107"/>
      <c r="S43" s="107"/>
      <c r="T43" s="107" t="s">
        <v>30</v>
      </c>
      <c r="U43" s="118"/>
      <c r="V43" s="119"/>
      <c r="W43" s="114"/>
      <c r="X43" s="114"/>
      <c r="Y43" s="114"/>
      <c r="Z43" s="114"/>
      <c r="AA43" s="120" t="s">
        <v>81</v>
      </c>
      <c r="AB43" s="120"/>
      <c r="AC43" s="120"/>
      <c r="AD43" s="114"/>
      <c r="AE43" s="121"/>
      <c r="AF43" s="108"/>
      <c r="AG43" s="111"/>
      <c r="AH43" s="111"/>
      <c r="AI43" s="111"/>
      <c r="AJ43" s="111" t="s">
        <v>81</v>
      </c>
      <c r="AK43" s="111"/>
      <c r="AL43" s="111"/>
      <c r="AM43" s="111"/>
      <c r="AN43" s="111"/>
      <c r="AO43" s="111"/>
      <c r="AP43" s="111"/>
      <c r="AQ43" s="111"/>
      <c r="AR43" s="111"/>
      <c r="AS43" s="111"/>
      <c r="AT43" s="112"/>
    </row>
    <row r="44" spans="1:46" s="106" customFormat="1" ht="12.75" customHeight="1" x14ac:dyDescent="0.2">
      <c r="A44" s="38">
        <f>IF(SUM(A43:A43)&gt;0,1000,"")</f>
        <v>1000</v>
      </c>
      <c r="B44" s="38"/>
      <c r="C44" s="38"/>
      <c r="D44" s="45" t="s">
        <v>52</v>
      </c>
      <c r="E44" s="45" t="s">
        <v>67</v>
      </c>
      <c r="F44" s="26"/>
      <c r="G44" s="51">
        <v>25020</v>
      </c>
      <c r="H44" s="51">
        <v>19890</v>
      </c>
      <c r="I44" s="50">
        <v>0.20503597122302158</v>
      </c>
      <c r="J44" s="51">
        <v>5130</v>
      </c>
      <c r="K44" s="51" t="s">
        <v>30</v>
      </c>
      <c r="L44" s="51" t="s">
        <v>30</v>
      </c>
      <c r="M44" s="51" t="s">
        <v>30</v>
      </c>
      <c r="N44" s="52" t="s">
        <v>30</v>
      </c>
      <c r="O44" s="51" t="s">
        <v>30</v>
      </c>
      <c r="P44" s="51" t="s">
        <v>30</v>
      </c>
      <c r="Q44" s="51" t="s">
        <v>30</v>
      </c>
      <c r="R44" s="51" t="s">
        <v>30</v>
      </c>
      <c r="S44" s="51" t="s">
        <v>30</v>
      </c>
      <c r="T44" s="51" t="s">
        <v>30</v>
      </c>
      <c r="U44" s="39"/>
      <c r="V44" s="40"/>
      <c r="W44" s="40"/>
      <c r="X44" s="40"/>
      <c r="Y44" s="39"/>
      <c r="Z44" s="39"/>
      <c r="AA44" s="39"/>
      <c r="AB44" s="40"/>
      <c r="AC44" s="31"/>
      <c r="AD44" s="31"/>
      <c r="AE44" s="31"/>
      <c r="AF44" s="41"/>
      <c r="AG44" s="42"/>
      <c r="AH44" s="42"/>
      <c r="AI44" s="42"/>
      <c r="AJ44" s="42" t="s">
        <v>81</v>
      </c>
      <c r="AK44" s="42"/>
      <c r="AL44" s="42"/>
      <c r="AM44" s="42"/>
      <c r="AN44" s="42"/>
      <c r="AO44" s="42"/>
      <c r="AP44" s="42"/>
      <c r="AQ44" s="42"/>
      <c r="AR44" s="42"/>
      <c r="AS44" s="42"/>
      <c r="AT44" s="43"/>
    </row>
    <row r="45" spans="1:46" s="7" customFormat="1" ht="12.75" customHeight="1" x14ac:dyDescent="0.2">
      <c r="A45" s="38">
        <f>IF(SUM(A43:A43)&gt;0,2000,"")</f>
        <v>2000</v>
      </c>
      <c r="B45" s="38"/>
      <c r="C45" s="38"/>
      <c r="D45" s="27"/>
      <c r="E45" s="106"/>
      <c r="F45" s="21"/>
      <c r="G45" s="31" t="s">
        <v>30</v>
      </c>
      <c r="H45" s="31"/>
      <c r="I45" s="35" t="s">
        <v>30</v>
      </c>
      <c r="J45" s="31" t="s">
        <v>30</v>
      </c>
      <c r="K45" s="31" t="s">
        <v>30</v>
      </c>
      <c r="L45" s="31"/>
      <c r="M45" s="106"/>
      <c r="N45" s="106"/>
      <c r="O45" s="106"/>
      <c r="P45" s="106"/>
      <c r="Q45" s="106"/>
      <c r="R45" s="106"/>
      <c r="S45" s="106"/>
      <c r="T45" s="106" t="s">
        <v>30</v>
      </c>
      <c r="U45" s="29" t="s">
        <v>30</v>
      </c>
      <c r="V45" s="30"/>
      <c r="W45" s="30"/>
      <c r="X45" s="30"/>
      <c r="Y45" s="29"/>
      <c r="Z45" s="29"/>
      <c r="AA45" s="29"/>
      <c r="AB45" s="30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</row>
    <row r="46" spans="1:46" s="7" customFormat="1" ht="12.75" customHeight="1" x14ac:dyDescent="0.2">
      <c r="A46" s="38">
        <f>IF(SUM(A43:A43)&gt;0,2001,"")</f>
        <v>2001</v>
      </c>
      <c r="B46" s="38"/>
      <c r="C46" s="38"/>
      <c r="D46" s="27"/>
      <c r="E46" s="106"/>
      <c r="F46" s="36"/>
      <c r="G46" s="35" t="s">
        <v>30</v>
      </c>
      <c r="H46" s="29"/>
      <c r="I46" s="35" t="s">
        <v>30</v>
      </c>
      <c r="J46" s="44" t="s">
        <v>30</v>
      </c>
      <c r="K46" s="28" t="s">
        <v>30</v>
      </c>
      <c r="L46" s="28"/>
      <c r="M46" s="20"/>
      <c r="N46" s="20"/>
      <c r="O46" s="20"/>
      <c r="P46" s="29"/>
      <c r="Q46" s="29"/>
      <c r="R46" s="29"/>
      <c r="S46" s="35"/>
      <c r="T46" s="29" t="s">
        <v>30</v>
      </c>
      <c r="U46" s="29" t="s">
        <v>30</v>
      </c>
      <c r="V46" s="30"/>
      <c r="W46" s="30"/>
      <c r="X46" s="30"/>
      <c r="Y46" s="29"/>
      <c r="Z46" s="29"/>
      <c r="AA46" s="29"/>
      <c r="AB46" s="30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</row>
    <row r="47" spans="1:46" s="3" customFormat="1" x14ac:dyDescent="0.2">
      <c r="A47" s="96">
        <v>11</v>
      </c>
      <c r="B47" s="122" t="str">
        <f t="shared" ref="B47:B54" si="4">HYPERLINK("Haendler\"&amp;A47&amp;".jpg",""&amp;A47)</f>
        <v>11</v>
      </c>
      <c r="C47" s="122" t="str">
        <f t="shared" ref="C47:C54" si="5">HYPERLINK("http://www.diekommunikationsfabrik.de\2017\12_Dezember_2\Haendler\"&amp;B47&amp;".jpg",""&amp;B47)</f>
        <v>11</v>
      </c>
      <c r="D47" s="97" t="s">
        <v>46</v>
      </c>
      <c r="E47" s="98" t="s">
        <v>53</v>
      </c>
      <c r="F47" s="116" t="s">
        <v>84</v>
      </c>
      <c r="G47" s="113">
        <v>22690</v>
      </c>
      <c r="H47" s="110">
        <v>18790</v>
      </c>
      <c r="I47" s="117">
        <v>3.9665050683120318E-2</v>
      </c>
      <c r="J47" s="107">
        <v>5100</v>
      </c>
      <c r="K47" s="107">
        <v>4200</v>
      </c>
      <c r="L47" s="107"/>
      <c r="M47" s="115"/>
      <c r="N47" s="109"/>
      <c r="O47" s="107"/>
      <c r="P47" s="110"/>
      <c r="Q47" s="107"/>
      <c r="R47" s="107"/>
      <c r="S47" s="107"/>
      <c r="T47" s="107" t="s">
        <v>30</v>
      </c>
      <c r="U47" s="118"/>
      <c r="V47" s="119"/>
      <c r="W47" s="114"/>
      <c r="X47" s="114"/>
      <c r="Y47" s="114"/>
      <c r="Z47" s="114"/>
      <c r="AA47" s="120"/>
      <c r="AB47" s="120"/>
      <c r="AC47" s="120"/>
      <c r="AD47" s="114"/>
      <c r="AE47" s="121" t="s">
        <v>81</v>
      </c>
      <c r="AF47" s="108"/>
      <c r="AG47" s="111"/>
      <c r="AH47" s="111"/>
      <c r="AI47" s="111"/>
      <c r="AJ47" s="111"/>
      <c r="AK47" s="111" t="s">
        <v>81</v>
      </c>
      <c r="AL47" s="111"/>
      <c r="AM47" s="111"/>
      <c r="AN47" s="111"/>
      <c r="AO47" s="111"/>
      <c r="AP47" s="111"/>
      <c r="AQ47" s="111"/>
      <c r="AR47" s="111"/>
      <c r="AS47" s="111"/>
      <c r="AT47" s="112"/>
    </row>
    <row r="48" spans="1:46" s="103" customFormat="1" x14ac:dyDescent="0.2">
      <c r="A48" s="128">
        <v>25</v>
      </c>
      <c r="B48" s="122" t="str">
        <f t="shared" si="4"/>
        <v>25</v>
      </c>
      <c r="C48" s="122" t="str">
        <f t="shared" si="5"/>
        <v>25</v>
      </c>
      <c r="D48" s="97" t="s">
        <v>46</v>
      </c>
      <c r="E48" s="98" t="s">
        <v>53</v>
      </c>
      <c r="F48" s="116" t="s">
        <v>87</v>
      </c>
      <c r="G48" s="113">
        <v>22690</v>
      </c>
      <c r="H48" s="110">
        <v>17450</v>
      </c>
      <c r="I48" s="117">
        <v>9.8721903922432797E-2</v>
      </c>
      <c r="J48" s="107">
        <v>6440</v>
      </c>
      <c r="K48" s="107">
        <v>4200</v>
      </c>
      <c r="L48" s="107"/>
      <c r="M48" s="115"/>
      <c r="N48" s="109"/>
      <c r="O48" s="107"/>
      <c r="P48" s="110"/>
      <c r="Q48" s="107"/>
      <c r="R48" s="107"/>
      <c r="S48" s="107"/>
      <c r="T48" s="107" t="s">
        <v>30</v>
      </c>
      <c r="U48" s="118" t="s">
        <v>30</v>
      </c>
      <c r="V48" s="119" t="s">
        <v>81</v>
      </c>
      <c r="W48" s="114"/>
      <c r="X48" s="114"/>
      <c r="Y48" s="114"/>
      <c r="Z48" s="114"/>
      <c r="AA48" s="120"/>
      <c r="AB48" s="120" t="s">
        <v>81</v>
      </c>
      <c r="AC48" s="120"/>
      <c r="AD48" s="114"/>
      <c r="AE48" s="121"/>
      <c r="AF48" s="108" t="s">
        <v>81</v>
      </c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2"/>
    </row>
    <row r="49" spans="1:46" s="103" customFormat="1" x14ac:dyDescent="0.2">
      <c r="A49" s="96">
        <v>35</v>
      </c>
      <c r="B49" s="122" t="str">
        <f t="shared" si="4"/>
        <v>35</v>
      </c>
      <c r="C49" s="122" t="str">
        <f t="shared" si="5"/>
        <v>35</v>
      </c>
      <c r="D49" s="97" t="s">
        <v>46</v>
      </c>
      <c r="E49" s="98" t="s">
        <v>53</v>
      </c>
      <c r="F49" s="116" t="s">
        <v>84</v>
      </c>
      <c r="G49" s="113">
        <v>22690</v>
      </c>
      <c r="H49" s="110">
        <v>17990</v>
      </c>
      <c r="I49" s="117">
        <v>7.4922873512560606E-2</v>
      </c>
      <c r="J49" s="107">
        <v>5900</v>
      </c>
      <c r="K49" s="107">
        <v>4200</v>
      </c>
      <c r="L49" s="107"/>
      <c r="M49" s="115"/>
      <c r="N49" s="109"/>
      <c r="O49" s="107"/>
      <c r="P49" s="110"/>
      <c r="Q49" s="107"/>
      <c r="R49" s="107"/>
      <c r="S49" s="107"/>
      <c r="T49" s="107" t="s">
        <v>30</v>
      </c>
      <c r="U49" s="118"/>
      <c r="V49" s="119"/>
      <c r="W49" s="114"/>
      <c r="X49" s="114"/>
      <c r="Y49" s="114" t="s">
        <v>81</v>
      </c>
      <c r="Z49" s="114"/>
      <c r="AA49" s="120" t="s">
        <v>81</v>
      </c>
      <c r="AB49" s="120" t="s">
        <v>81</v>
      </c>
      <c r="AC49" s="120"/>
      <c r="AD49" s="114"/>
      <c r="AE49" s="121"/>
      <c r="AF49" s="108"/>
      <c r="AG49" s="111"/>
      <c r="AH49" s="111" t="s">
        <v>81</v>
      </c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2"/>
    </row>
    <row r="50" spans="1:46" s="103" customFormat="1" x14ac:dyDescent="0.2">
      <c r="A50" s="96">
        <v>61</v>
      </c>
      <c r="B50" s="122" t="str">
        <f t="shared" si="4"/>
        <v>61</v>
      </c>
      <c r="C50" s="122" t="str">
        <f t="shared" si="5"/>
        <v>61</v>
      </c>
      <c r="D50" s="97" t="s">
        <v>46</v>
      </c>
      <c r="E50" s="98" t="s">
        <v>53</v>
      </c>
      <c r="F50" s="116" t="s">
        <v>84</v>
      </c>
      <c r="G50" s="113">
        <v>22690</v>
      </c>
      <c r="H50" s="110">
        <v>18790</v>
      </c>
      <c r="I50" s="117">
        <v>3.9665050683120318E-2</v>
      </c>
      <c r="J50" s="107">
        <v>5100</v>
      </c>
      <c r="K50" s="107">
        <v>4200</v>
      </c>
      <c r="L50" s="107"/>
      <c r="M50" s="115"/>
      <c r="N50" s="109"/>
      <c r="O50" s="107"/>
      <c r="P50" s="110"/>
      <c r="Q50" s="107"/>
      <c r="R50" s="107"/>
      <c r="S50" s="107"/>
      <c r="T50" s="107" t="s">
        <v>30</v>
      </c>
      <c r="U50" s="118"/>
      <c r="V50" s="119"/>
      <c r="W50" s="114"/>
      <c r="X50" s="114"/>
      <c r="Y50" s="114" t="s">
        <v>81</v>
      </c>
      <c r="Z50" s="114"/>
      <c r="AA50" s="120" t="s">
        <v>81</v>
      </c>
      <c r="AB50" s="120" t="s">
        <v>81</v>
      </c>
      <c r="AC50" s="120"/>
      <c r="AD50" s="114"/>
      <c r="AE50" s="121"/>
      <c r="AF50" s="108"/>
      <c r="AG50" s="111"/>
      <c r="AH50" s="111" t="s">
        <v>81</v>
      </c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2"/>
    </row>
    <row r="51" spans="1:46" s="7" customFormat="1" x14ac:dyDescent="0.2">
      <c r="A51" s="96">
        <v>74</v>
      </c>
      <c r="B51" s="122" t="str">
        <f t="shared" si="4"/>
        <v>74</v>
      </c>
      <c r="C51" s="122" t="str">
        <f t="shared" si="5"/>
        <v>74</v>
      </c>
      <c r="D51" s="104" t="s">
        <v>46</v>
      </c>
      <c r="E51" s="105" t="s">
        <v>53</v>
      </c>
      <c r="F51" s="116" t="s">
        <v>84</v>
      </c>
      <c r="G51" s="113">
        <v>22690</v>
      </c>
      <c r="H51" s="110">
        <v>18990</v>
      </c>
      <c r="I51" s="117">
        <v>3.0850594975760245E-2</v>
      </c>
      <c r="J51" s="107">
        <v>4900</v>
      </c>
      <c r="K51" s="107">
        <v>4200</v>
      </c>
      <c r="L51" s="107"/>
      <c r="M51" s="115"/>
      <c r="N51" s="109"/>
      <c r="O51" s="107"/>
      <c r="P51" s="110"/>
      <c r="Q51" s="107"/>
      <c r="R51" s="107"/>
      <c r="S51" s="107"/>
      <c r="T51" s="107" t="s">
        <v>30</v>
      </c>
      <c r="U51" s="118" t="s">
        <v>30</v>
      </c>
      <c r="V51" s="119"/>
      <c r="W51" s="114"/>
      <c r="X51" s="114"/>
      <c r="Y51" s="114"/>
      <c r="Z51" s="114"/>
      <c r="AA51" s="120"/>
      <c r="AB51" s="120"/>
      <c r="AC51" s="120"/>
      <c r="AD51" s="114"/>
      <c r="AE51" s="121" t="s">
        <v>81</v>
      </c>
      <c r="AF51" s="108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 t="s">
        <v>81</v>
      </c>
      <c r="AR51" s="111"/>
      <c r="AS51" s="111"/>
      <c r="AT51" s="112"/>
    </row>
    <row r="52" spans="1:46" s="103" customFormat="1" x14ac:dyDescent="0.2">
      <c r="A52" s="96">
        <v>84</v>
      </c>
      <c r="B52" s="122" t="str">
        <f t="shared" si="4"/>
        <v>84</v>
      </c>
      <c r="C52" s="122" t="str">
        <f t="shared" si="5"/>
        <v>84</v>
      </c>
      <c r="D52" s="97" t="s">
        <v>46</v>
      </c>
      <c r="E52" s="98" t="s">
        <v>53</v>
      </c>
      <c r="F52" s="116" t="s">
        <v>88</v>
      </c>
      <c r="G52" s="113">
        <v>30990</v>
      </c>
      <c r="H52" s="110">
        <v>24990</v>
      </c>
      <c r="I52" s="117">
        <v>9.6805421103581799E-2</v>
      </c>
      <c r="J52" s="107">
        <v>7000</v>
      </c>
      <c r="K52" s="107">
        <v>4000</v>
      </c>
      <c r="L52" s="107"/>
      <c r="M52" s="115"/>
      <c r="N52" s="109"/>
      <c r="O52" s="107"/>
      <c r="P52" s="110"/>
      <c r="Q52" s="107"/>
      <c r="R52" s="107"/>
      <c r="S52" s="107"/>
      <c r="T52" s="107" t="s">
        <v>30</v>
      </c>
      <c r="U52" s="118" t="s">
        <v>30</v>
      </c>
      <c r="V52" s="119"/>
      <c r="W52" s="114"/>
      <c r="X52" s="114"/>
      <c r="Y52" s="114"/>
      <c r="Z52" s="114" t="s">
        <v>81</v>
      </c>
      <c r="AA52" s="120"/>
      <c r="AB52" s="120"/>
      <c r="AC52" s="120"/>
      <c r="AD52" s="114"/>
      <c r="AE52" s="121"/>
      <c r="AF52" s="108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 t="s">
        <v>81</v>
      </c>
      <c r="AR52" s="111"/>
      <c r="AS52" s="111"/>
      <c r="AT52" s="112"/>
    </row>
    <row r="53" spans="1:46" s="106" customFormat="1" x14ac:dyDescent="0.2">
      <c r="A53" s="96">
        <v>88</v>
      </c>
      <c r="B53" s="122" t="str">
        <f t="shared" si="4"/>
        <v>88</v>
      </c>
      <c r="C53" s="122" t="str">
        <f t="shared" si="5"/>
        <v>88</v>
      </c>
      <c r="D53" s="104" t="s">
        <v>46</v>
      </c>
      <c r="E53" s="105" t="s">
        <v>53</v>
      </c>
      <c r="F53" s="116"/>
      <c r="G53" s="113">
        <v>20190</v>
      </c>
      <c r="H53" s="110">
        <v>15490</v>
      </c>
      <c r="I53" s="117">
        <v>8.4200099058940076E-2</v>
      </c>
      <c r="J53" s="107">
        <v>4700</v>
      </c>
      <c r="K53" s="107">
        <v>3000</v>
      </c>
      <c r="L53" s="107"/>
      <c r="M53" s="115"/>
      <c r="N53" s="109"/>
      <c r="O53" s="107"/>
      <c r="P53" s="110"/>
      <c r="Q53" s="107"/>
      <c r="R53" s="107"/>
      <c r="S53" s="107"/>
      <c r="T53" s="107" t="s">
        <v>30</v>
      </c>
      <c r="U53" s="118" t="s">
        <v>30</v>
      </c>
      <c r="V53" s="119"/>
      <c r="W53" s="114"/>
      <c r="X53" s="114"/>
      <c r="Y53" s="114"/>
      <c r="Z53" s="114"/>
      <c r="AA53" s="120"/>
      <c r="AB53" s="120" t="s">
        <v>81</v>
      </c>
      <c r="AC53" s="120"/>
      <c r="AD53" s="114"/>
      <c r="AE53" s="121"/>
      <c r="AF53" s="108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 t="s">
        <v>81</v>
      </c>
      <c r="AS53" s="111"/>
      <c r="AT53" s="112"/>
    </row>
    <row r="54" spans="1:46" s="99" customFormat="1" x14ac:dyDescent="0.2">
      <c r="A54" s="96">
        <v>203</v>
      </c>
      <c r="B54" s="122" t="str">
        <f t="shared" si="4"/>
        <v>203</v>
      </c>
      <c r="C54" s="122" t="str">
        <f t="shared" si="5"/>
        <v>203</v>
      </c>
      <c r="D54" s="97" t="s">
        <v>46</v>
      </c>
      <c r="E54" s="98" t="s">
        <v>53</v>
      </c>
      <c r="F54" s="116" t="s">
        <v>84</v>
      </c>
      <c r="G54" s="113">
        <v>22690</v>
      </c>
      <c r="H54" s="110">
        <v>18990</v>
      </c>
      <c r="I54" s="117">
        <v>3.0850594975760245E-2</v>
      </c>
      <c r="J54" s="107">
        <v>4900</v>
      </c>
      <c r="K54" s="107">
        <v>4200</v>
      </c>
      <c r="L54" s="107"/>
      <c r="M54" s="115"/>
      <c r="N54" s="109"/>
      <c r="O54" s="107"/>
      <c r="P54" s="110"/>
      <c r="Q54" s="107"/>
      <c r="R54" s="107"/>
      <c r="S54" s="107"/>
      <c r="T54" s="107" t="s">
        <v>30</v>
      </c>
      <c r="U54" s="118" t="s">
        <v>30</v>
      </c>
      <c r="V54" s="119"/>
      <c r="W54" s="114"/>
      <c r="X54" s="114"/>
      <c r="Y54" s="114" t="s">
        <v>81</v>
      </c>
      <c r="Z54" s="114"/>
      <c r="AA54" s="120" t="s">
        <v>81</v>
      </c>
      <c r="AB54" s="120" t="s">
        <v>81</v>
      </c>
      <c r="AC54" s="120"/>
      <c r="AD54" s="114"/>
      <c r="AE54" s="121"/>
      <c r="AF54" s="108"/>
      <c r="AG54" s="111"/>
      <c r="AH54" s="111"/>
      <c r="AI54" s="111"/>
      <c r="AJ54" s="111"/>
      <c r="AK54" s="111"/>
      <c r="AL54" s="111"/>
      <c r="AM54" s="111"/>
      <c r="AN54" s="111"/>
      <c r="AO54" s="111" t="s">
        <v>81</v>
      </c>
      <c r="AP54" s="111"/>
      <c r="AQ54" s="111"/>
      <c r="AR54" s="111"/>
      <c r="AS54" s="111"/>
      <c r="AT54" s="112"/>
    </row>
    <row r="55" spans="1:46" s="7" customFormat="1" ht="12.75" customHeight="1" x14ac:dyDescent="0.2">
      <c r="A55" s="38">
        <f>IF(SUM(A47:A54)&gt;0,1000,"")</f>
        <v>1000</v>
      </c>
      <c r="B55" s="38"/>
      <c r="C55" s="38"/>
      <c r="D55" s="45" t="s">
        <v>46</v>
      </c>
      <c r="E55" s="45" t="s">
        <v>53</v>
      </c>
      <c r="F55" s="26"/>
      <c r="G55" s="51">
        <v>23415</v>
      </c>
      <c r="H55" s="51">
        <v>18935</v>
      </c>
      <c r="I55" s="50">
        <v>6.1960198614409559E-2</v>
      </c>
      <c r="J55" s="51">
        <v>5505</v>
      </c>
      <c r="K55" s="51">
        <v>4025</v>
      </c>
      <c r="L55" s="51"/>
      <c r="M55" s="51" t="s">
        <v>30</v>
      </c>
      <c r="N55" s="52" t="s">
        <v>30</v>
      </c>
      <c r="O55" s="51" t="s">
        <v>30</v>
      </c>
      <c r="P55" s="51" t="s">
        <v>30</v>
      </c>
      <c r="Q55" s="51" t="s">
        <v>30</v>
      </c>
      <c r="R55" s="51" t="s">
        <v>30</v>
      </c>
      <c r="S55" s="51" t="s">
        <v>30</v>
      </c>
      <c r="T55" s="51" t="s">
        <v>30</v>
      </c>
      <c r="U55" s="39" t="s">
        <v>30</v>
      </c>
      <c r="V55" s="40"/>
      <c r="W55" s="40"/>
      <c r="X55" s="40"/>
      <c r="Y55" s="39"/>
      <c r="Z55" s="39"/>
      <c r="AA55" s="39"/>
      <c r="AB55" s="40"/>
      <c r="AC55" s="31"/>
      <c r="AD55" s="31"/>
      <c r="AE55" s="31"/>
      <c r="AF55" s="41" t="s">
        <v>81</v>
      </c>
      <c r="AG55" s="42" t="s">
        <v>30</v>
      </c>
      <c r="AH55" s="42" t="s">
        <v>81</v>
      </c>
      <c r="AI55" s="42" t="s">
        <v>30</v>
      </c>
      <c r="AJ55" s="42" t="s">
        <v>30</v>
      </c>
      <c r="AK55" s="42" t="s">
        <v>81</v>
      </c>
      <c r="AL55" s="42" t="s">
        <v>30</v>
      </c>
      <c r="AM55" s="42" t="s">
        <v>30</v>
      </c>
      <c r="AN55" s="42" t="s">
        <v>30</v>
      </c>
      <c r="AO55" s="42" t="s">
        <v>81</v>
      </c>
      <c r="AP55" s="42" t="s">
        <v>30</v>
      </c>
      <c r="AQ55" s="42" t="s">
        <v>81</v>
      </c>
      <c r="AR55" s="42" t="s">
        <v>81</v>
      </c>
      <c r="AS55" s="42" t="s">
        <v>30</v>
      </c>
      <c r="AT55" s="43" t="s">
        <v>30</v>
      </c>
    </row>
    <row r="56" spans="1:46" s="7" customFormat="1" ht="12.75" customHeight="1" x14ac:dyDescent="0.2">
      <c r="A56" s="38">
        <f>IF(SUM(A47:A54)&gt;0,2000,"")</f>
        <v>2000</v>
      </c>
      <c r="B56" s="38"/>
      <c r="C56" s="38"/>
      <c r="D56" s="27"/>
      <c r="E56" s="106"/>
      <c r="F56" s="21"/>
      <c r="G56" s="31" t="s">
        <v>30</v>
      </c>
      <c r="H56" s="31"/>
      <c r="I56" s="35" t="s">
        <v>30</v>
      </c>
      <c r="J56" s="31" t="s">
        <v>30</v>
      </c>
      <c r="K56" s="31" t="s">
        <v>30</v>
      </c>
      <c r="L56" s="31"/>
      <c r="M56" s="106"/>
      <c r="N56" s="106"/>
      <c r="O56" s="106"/>
      <c r="P56" s="106"/>
      <c r="Q56" s="106"/>
      <c r="R56" s="106"/>
      <c r="S56" s="106"/>
      <c r="T56" s="106" t="s">
        <v>30</v>
      </c>
      <c r="U56" s="29" t="s">
        <v>30</v>
      </c>
      <c r="V56" s="30"/>
      <c r="W56" s="30"/>
      <c r="X56" s="30"/>
      <c r="Y56" s="29"/>
      <c r="Z56" s="29"/>
      <c r="AA56" s="29"/>
      <c r="AB56" s="30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</row>
    <row r="57" spans="1:46" s="7" customFormat="1" ht="12.75" customHeight="1" x14ac:dyDescent="0.2">
      <c r="A57" s="38">
        <f>IF(SUM(A47:A54)&gt;0,2001,"")</f>
        <v>2001</v>
      </c>
      <c r="B57" s="38"/>
      <c r="C57" s="38"/>
      <c r="D57" s="27"/>
      <c r="E57" s="106"/>
      <c r="F57" s="36"/>
      <c r="G57" s="35" t="s">
        <v>30</v>
      </c>
      <c r="H57" s="29"/>
      <c r="I57" s="35" t="s">
        <v>30</v>
      </c>
      <c r="J57" s="44" t="s">
        <v>30</v>
      </c>
      <c r="K57" s="28" t="s">
        <v>30</v>
      </c>
      <c r="L57" s="28"/>
      <c r="M57" s="20"/>
      <c r="N57" s="20"/>
      <c r="O57" s="20"/>
      <c r="P57" s="29"/>
      <c r="Q57" s="29"/>
      <c r="R57" s="29"/>
      <c r="S57" s="35"/>
      <c r="T57" s="29" t="s">
        <v>30</v>
      </c>
      <c r="U57" s="29" t="s">
        <v>30</v>
      </c>
      <c r="V57" s="30"/>
      <c r="W57" s="30"/>
      <c r="X57" s="30"/>
      <c r="Y57" s="29"/>
      <c r="Z57" s="29"/>
      <c r="AA57" s="29"/>
      <c r="AB57" s="30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</row>
    <row r="58" spans="1:46" s="3" customFormat="1" x14ac:dyDescent="0.2">
      <c r="A58" s="96">
        <v>21</v>
      </c>
      <c r="B58" s="122" t="str">
        <f>HYPERLINK("Haendler\"&amp;A58&amp;".jpg",""&amp;A58)</f>
        <v>21</v>
      </c>
      <c r="C58" s="122" t="str">
        <f>HYPERLINK("http://www.diekommunikationsfabrik.de\2017\12_Dezember_2\Haendler\"&amp;B58&amp;".jpg",""&amp;B58)</f>
        <v>21</v>
      </c>
      <c r="D58" s="104" t="s">
        <v>58</v>
      </c>
      <c r="E58" s="105" t="s">
        <v>72</v>
      </c>
      <c r="F58" s="116"/>
      <c r="G58" s="113">
        <v>20045</v>
      </c>
      <c r="H58" s="110">
        <v>16990</v>
      </c>
      <c r="I58" s="117">
        <v>0.15240708406086306</v>
      </c>
      <c r="J58" s="107">
        <v>3055</v>
      </c>
      <c r="K58" s="107" t="s">
        <v>30</v>
      </c>
      <c r="L58" s="107"/>
      <c r="M58" s="115" t="s">
        <v>79</v>
      </c>
      <c r="N58" s="109"/>
      <c r="O58" s="107">
        <v>990</v>
      </c>
      <c r="P58" s="110">
        <v>169</v>
      </c>
      <c r="Q58" s="107">
        <v>36</v>
      </c>
      <c r="R58" s="107">
        <v>10000</v>
      </c>
      <c r="S58" s="107"/>
      <c r="T58" s="107" t="s">
        <v>30</v>
      </c>
      <c r="U58" s="118">
        <v>0.63251948051948048</v>
      </c>
      <c r="V58" s="119"/>
      <c r="W58" s="114" t="s">
        <v>74</v>
      </c>
      <c r="X58" s="114"/>
      <c r="Y58" s="114"/>
      <c r="Z58" s="114"/>
      <c r="AA58" s="120" t="s">
        <v>81</v>
      </c>
      <c r="AB58" s="120" t="s">
        <v>81</v>
      </c>
      <c r="AC58" s="120" t="s">
        <v>81</v>
      </c>
      <c r="AD58" s="114"/>
      <c r="AE58" s="121"/>
      <c r="AF58" s="108"/>
      <c r="AG58" s="111"/>
      <c r="AH58" s="111"/>
      <c r="AI58" s="111"/>
      <c r="AJ58" s="111"/>
      <c r="AK58" s="111" t="s">
        <v>81</v>
      </c>
      <c r="AL58" s="111"/>
      <c r="AM58" s="111"/>
      <c r="AN58" s="111"/>
      <c r="AO58" s="111"/>
      <c r="AP58" s="111"/>
      <c r="AQ58" s="111"/>
      <c r="AR58" s="111"/>
      <c r="AS58" s="111"/>
      <c r="AT58" s="112"/>
    </row>
    <row r="59" spans="1:46" s="7" customFormat="1" ht="12.75" customHeight="1" x14ac:dyDescent="0.2">
      <c r="A59" s="38">
        <f>IF(SUM(A58:A58)&gt;0,1000,"")</f>
        <v>1000</v>
      </c>
      <c r="B59" s="38"/>
      <c r="C59" s="38"/>
      <c r="D59" s="45" t="s">
        <v>58</v>
      </c>
      <c r="E59" s="45" t="s">
        <v>72</v>
      </c>
      <c r="F59" s="26"/>
      <c r="G59" s="51">
        <v>20045</v>
      </c>
      <c r="H59" s="51">
        <v>16990</v>
      </c>
      <c r="I59" s="50">
        <v>0.15240708406086306</v>
      </c>
      <c r="J59" s="51">
        <v>3055</v>
      </c>
      <c r="K59" s="51" t="s">
        <v>30</v>
      </c>
      <c r="L59" s="51"/>
      <c r="M59" s="51" t="s">
        <v>30</v>
      </c>
      <c r="N59" s="52" t="s">
        <v>30</v>
      </c>
      <c r="O59" s="51">
        <v>990</v>
      </c>
      <c r="P59" s="51">
        <v>169</v>
      </c>
      <c r="Q59" s="51">
        <v>36</v>
      </c>
      <c r="R59" s="51">
        <v>10000</v>
      </c>
      <c r="S59" s="51" t="s">
        <v>30</v>
      </c>
      <c r="T59" s="51" t="s">
        <v>30</v>
      </c>
      <c r="U59" s="39" t="s">
        <v>30</v>
      </c>
      <c r="V59" s="40"/>
      <c r="W59" s="40"/>
      <c r="X59" s="40"/>
      <c r="Y59" s="39"/>
      <c r="Z59" s="39"/>
      <c r="AA59" s="39"/>
      <c r="AB59" s="40"/>
      <c r="AC59" s="31"/>
      <c r="AD59" s="31"/>
      <c r="AE59" s="31"/>
      <c r="AF59" s="41" t="s">
        <v>30</v>
      </c>
      <c r="AG59" s="42" t="s">
        <v>30</v>
      </c>
      <c r="AH59" s="42" t="s">
        <v>30</v>
      </c>
      <c r="AI59" s="42" t="s">
        <v>30</v>
      </c>
      <c r="AJ59" s="42" t="s">
        <v>30</v>
      </c>
      <c r="AK59" s="42" t="s">
        <v>81</v>
      </c>
      <c r="AL59" s="42" t="s">
        <v>30</v>
      </c>
      <c r="AM59" s="42" t="s">
        <v>30</v>
      </c>
      <c r="AN59" s="42" t="s">
        <v>30</v>
      </c>
      <c r="AO59" s="42" t="s">
        <v>30</v>
      </c>
      <c r="AP59" s="42" t="s">
        <v>30</v>
      </c>
      <c r="AQ59" s="42" t="s">
        <v>30</v>
      </c>
      <c r="AR59" s="42" t="s">
        <v>30</v>
      </c>
      <c r="AS59" s="42" t="s">
        <v>30</v>
      </c>
      <c r="AT59" s="43" t="s">
        <v>30</v>
      </c>
    </row>
    <row r="60" spans="1:46" s="7" customFormat="1" ht="12.75" customHeight="1" x14ac:dyDescent="0.2">
      <c r="A60" s="38">
        <f>IF(SUM(A58:A58)&gt;0,2000,"")</f>
        <v>2000</v>
      </c>
      <c r="B60" s="38"/>
      <c r="C60" s="38"/>
      <c r="D60" s="27"/>
      <c r="E60" s="106"/>
      <c r="F60" s="21"/>
      <c r="G60" s="31" t="s">
        <v>30</v>
      </c>
      <c r="H60" s="31"/>
      <c r="I60" s="35" t="s">
        <v>30</v>
      </c>
      <c r="J60" s="31" t="s">
        <v>30</v>
      </c>
      <c r="K60" s="31" t="s">
        <v>30</v>
      </c>
      <c r="L60" s="31"/>
      <c r="M60" s="106"/>
      <c r="N60" s="106"/>
      <c r="O60" s="106"/>
      <c r="P60" s="106"/>
      <c r="Q60" s="106"/>
      <c r="R60" s="106"/>
      <c r="S60" s="106"/>
      <c r="T60" s="106" t="s">
        <v>30</v>
      </c>
      <c r="U60" s="29" t="s">
        <v>30</v>
      </c>
      <c r="V60" s="30"/>
      <c r="W60" s="30"/>
      <c r="X60" s="30"/>
      <c r="Y60" s="29"/>
      <c r="Z60" s="29"/>
      <c r="AA60" s="29"/>
      <c r="AB60" s="30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</row>
    <row r="61" spans="1:46" s="7" customFormat="1" ht="12.75" customHeight="1" x14ac:dyDescent="0.2">
      <c r="A61" s="38">
        <f>IF(SUM(A58:A58)&gt;0,2001,"")</f>
        <v>2001</v>
      </c>
      <c r="B61" s="38"/>
      <c r="C61" s="38"/>
      <c r="D61" s="27"/>
      <c r="E61" s="106"/>
      <c r="F61" s="36"/>
      <c r="G61" s="35" t="s">
        <v>30</v>
      </c>
      <c r="H61" s="29"/>
      <c r="I61" s="35" t="s">
        <v>30</v>
      </c>
      <c r="J61" s="44" t="s">
        <v>30</v>
      </c>
      <c r="K61" s="28" t="s">
        <v>30</v>
      </c>
      <c r="L61" s="28"/>
      <c r="M61" s="20"/>
      <c r="N61" s="20"/>
      <c r="O61" s="20"/>
      <c r="P61" s="29"/>
      <c r="Q61" s="29"/>
      <c r="R61" s="29"/>
      <c r="S61" s="35"/>
      <c r="T61" s="29" t="s">
        <v>30</v>
      </c>
      <c r="U61" s="29" t="s">
        <v>30</v>
      </c>
      <c r="V61" s="30"/>
      <c r="W61" s="30"/>
      <c r="X61" s="30"/>
      <c r="Y61" s="29"/>
      <c r="Z61" s="29"/>
      <c r="AA61" s="29"/>
      <c r="AB61" s="30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</row>
    <row r="62" spans="1:46" s="3" customFormat="1" x14ac:dyDescent="0.2">
      <c r="A62" s="96">
        <v>10</v>
      </c>
      <c r="B62" s="122" t="str">
        <f t="shared" ref="B62:B63" si="6">HYPERLINK("Haendler\"&amp;A62&amp;".jpg",""&amp;A62)</f>
        <v>10</v>
      </c>
      <c r="C62" s="122" t="str">
        <f t="shared" ref="C62:C63" si="7">HYPERLINK("http://www.diekommunikationsfabrik.de\2017\12_Dezember_2\Haendler\"&amp;B62&amp;".jpg",""&amp;B62)</f>
        <v>10</v>
      </c>
      <c r="D62" s="104" t="s">
        <v>58</v>
      </c>
      <c r="E62" s="105" t="s">
        <v>69</v>
      </c>
      <c r="F62" s="116" t="s">
        <v>83</v>
      </c>
      <c r="G62" s="113">
        <v>23990</v>
      </c>
      <c r="H62" s="110"/>
      <c r="I62" s="117" t="s">
        <v>30</v>
      </c>
      <c r="J62" s="107" t="s">
        <v>30</v>
      </c>
      <c r="K62" s="107">
        <v>1800</v>
      </c>
      <c r="L62" s="107"/>
      <c r="M62" s="115" t="s">
        <v>82</v>
      </c>
      <c r="N62" s="109">
        <v>9.9999999999999995E-7</v>
      </c>
      <c r="O62" s="107">
        <v>3496</v>
      </c>
      <c r="P62" s="110">
        <v>159</v>
      </c>
      <c r="Q62" s="107">
        <v>37</v>
      </c>
      <c r="R62" s="107"/>
      <c r="S62" s="107">
        <v>11955</v>
      </c>
      <c r="T62" s="107">
        <v>21175</v>
      </c>
      <c r="U62" s="118"/>
      <c r="V62" s="119"/>
      <c r="W62" s="114" t="s">
        <v>74</v>
      </c>
      <c r="X62" s="114"/>
      <c r="Y62" s="114" t="s">
        <v>81</v>
      </c>
      <c r="Z62" s="114"/>
      <c r="AA62" s="120" t="s">
        <v>81</v>
      </c>
      <c r="AB62" s="120" t="s">
        <v>81</v>
      </c>
      <c r="AC62" s="120" t="s">
        <v>81</v>
      </c>
      <c r="AD62" s="114"/>
      <c r="AE62" s="121"/>
      <c r="AF62" s="108"/>
      <c r="AG62" s="111"/>
      <c r="AH62" s="111"/>
      <c r="AI62" s="111"/>
      <c r="AJ62" s="111"/>
      <c r="AK62" s="111" t="s">
        <v>81</v>
      </c>
      <c r="AL62" s="111"/>
      <c r="AM62" s="111"/>
      <c r="AN62" s="111"/>
      <c r="AO62" s="111"/>
      <c r="AP62" s="111"/>
      <c r="AQ62" s="111"/>
      <c r="AR62" s="111"/>
      <c r="AS62" s="111"/>
      <c r="AT62" s="112"/>
    </row>
    <row r="63" spans="1:46" s="103" customFormat="1" x14ac:dyDescent="0.2">
      <c r="A63" s="96">
        <v>21</v>
      </c>
      <c r="B63" s="122" t="str">
        <f t="shared" si="6"/>
        <v>21</v>
      </c>
      <c r="C63" s="122" t="str">
        <f t="shared" si="7"/>
        <v>21</v>
      </c>
      <c r="D63" s="104" t="s">
        <v>58</v>
      </c>
      <c r="E63" s="105" t="s">
        <v>69</v>
      </c>
      <c r="F63" s="116"/>
      <c r="G63" s="113">
        <v>19785</v>
      </c>
      <c r="H63" s="110">
        <v>16990</v>
      </c>
      <c r="I63" s="117">
        <v>0.14126863785696234</v>
      </c>
      <c r="J63" s="107">
        <v>2795</v>
      </c>
      <c r="K63" s="107" t="s">
        <v>30</v>
      </c>
      <c r="L63" s="107"/>
      <c r="M63" s="115" t="s">
        <v>79</v>
      </c>
      <c r="N63" s="109"/>
      <c r="O63" s="107">
        <v>2000</v>
      </c>
      <c r="P63" s="110">
        <v>139</v>
      </c>
      <c r="Q63" s="107">
        <v>36</v>
      </c>
      <c r="R63" s="107">
        <v>10000</v>
      </c>
      <c r="S63" s="107"/>
      <c r="T63" s="107" t="s">
        <v>30</v>
      </c>
      <c r="U63" s="118">
        <v>0.63117430226434967</v>
      </c>
      <c r="V63" s="119"/>
      <c r="W63" s="114" t="s">
        <v>74</v>
      </c>
      <c r="X63" s="114"/>
      <c r="Y63" s="114"/>
      <c r="Z63" s="114"/>
      <c r="AA63" s="120"/>
      <c r="AB63" s="120" t="s">
        <v>81</v>
      </c>
      <c r="AC63" s="120"/>
      <c r="AD63" s="114"/>
      <c r="AE63" s="121"/>
      <c r="AF63" s="108"/>
      <c r="AG63" s="111"/>
      <c r="AH63" s="111"/>
      <c r="AI63" s="111"/>
      <c r="AJ63" s="111"/>
      <c r="AK63" s="111" t="s">
        <v>81</v>
      </c>
      <c r="AL63" s="111"/>
      <c r="AM63" s="111"/>
      <c r="AN63" s="111"/>
      <c r="AO63" s="111"/>
      <c r="AP63" s="111"/>
      <c r="AQ63" s="111"/>
      <c r="AR63" s="111"/>
      <c r="AS63" s="111"/>
      <c r="AT63" s="112"/>
    </row>
    <row r="64" spans="1:46" s="7" customFormat="1" ht="12.75" customHeight="1" x14ac:dyDescent="0.2">
      <c r="A64" s="38">
        <f>IF(SUM(A62:A63)&gt;0,1000,"")</f>
        <v>1000</v>
      </c>
      <c r="B64" s="38"/>
      <c r="C64" s="38"/>
      <c r="D64" s="45" t="s">
        <v>58</v>
      </c>
      <c r="E64" s="45" t="s">
        <v>69</v>
      </c>
      <c r="F64" s="26"/>
      <c r="G64" s="51">
        <v>21887.5</v>
      </c>
      <c r="H64" s="51">
        <v>16990</v>
      </c>
      <c r="I64" s="50">
        <v>0.14126863785696234</v>
      </c>
      <c r="J64" s="51">
        <v>2795</v>
      </c>
      <c r="K64" s="51">
        <v>1800</v>
      </c>
      <c r="L64" s="51"/>
      <c r="M64" s="51" t="s">
        <v>30</v>
      </c>
      <c r="N64" s="52">
        <v>9.9999999999999995E-7</v>
      </c>
      <c r="O64" s="51">
        <v>2748</v>
      </c>
      <c r="P64" s="51">
        <v>149</v>
      </c>
      <c r="Q64" s="51">
        <v>36.5</v>
      </c>
      <c r="R64" s="51">
        <v>10000</v>
      </c>
      <c r="S64" s="51">
        <v>11955</v>
      </c>
      <c r="T64" s="51">
        <v>21175</v>
      </c>
      <c r="U64" s="39" t="s">
        <v>30</v>
      </c>
      <c r="V64" s="40"/>
      <c r="W64" s="40"/>
      <c r="X64" s="40"/>
      <c r="Y64" s="39"/>
      <c r="Z64" s="39"/>
      <c r="AA64" s="39"/>
      <c r="AB64" s="40"/>
      <c r="AC64" s="31"/>
      <c r="AD64" s="31"/>
      <c r="AE64" s="31"/>
      <c r="AF64" s="41" t="s">
        <v>30</v>
      </c>
      <c r="AG64" s="42" t="s">
        <v>30</v>
      </c>
      <c r="AH64" s="42" t="s">
        <v>30</v>
      </c>
      <c r="AI64" s="42" t="s">
        <v>30</v>
      </c>
      <c r="AJ64" s="42" t="s">
        <v>30</v>
      </c>
      <c r="AK64" s="42" t="s">
        <v>81</v>
      </c>
      <c r="AL64" s="42" t="s">
        <v>30</v>
      </c>
      <c r="AM64" s="42" t="s">
        <v>30</v>
      </c>
      <c r="AN64" s="42" t="s">
        <v>30</v>
      </c>
      <c r="AO64" s="42" t="s">
        <v>30</v>
      </c>
      <c r="AP64" s="42" t="s">
        <v>30</v>
      </c>
      <c r="AQ64" s="42" t="s">
        <v>30</v>
      </c>
      <c r="AR64" s="42" t="s">
        <v>30</v>
      </c>
      <c r="AS64" s="42" t="s">
        <v>30</v>
      </c>
      <c r="AT64" s="43" t="s">
        <v>30</v>
      </c>
    </row>
    <row r="65" spans="1:46" s="7" customFormat="1" ht="12.75" customHeight="1" x14ac:dyDescent="0.2">
      <c r="A65" s="38">
        <f>IF(SUM(A62:A63)&gt;0,2000,"")</f>
        <v>2000</v>
      </c>
      <c r="B65" s="38"/>
      <c r="C65" s="38"/>
      <c r="D65" s="81"/>
      <c r="E65" s="81"/>
      <c r="F65" s="21"/>
      <c r="G65" s="82"/>
      <c r="H65" s="82"/>
      <c r="I65" s="83" t="s">
        <v>30</v>
      </c>
      <c r="J65" s="82" t="s">
        <v>30</v>
      </c>
      <c r="K65" s="82" t="s">
        <v>30</v>
      </c>
      <c r="L65" s="82"/>
      <c r="M65" s="82"/>
      <c r="N65" s="84"/>
      <c r="O65" s="82"/>
      <c r="P65" s="82"/>
      <c r="Q65" s="82"/>
      <c r="R65" s="82"/>
      <c r="S65" s="82"/>
      <c r="T65" s="82"/>
      <c r="U65" s="29"/>
      <c r="V65" s="30"/>
      <c r="W65" s="30"/>
      <c r="X65" s="30"/>
      <c r="Y65" s="29"/>
      <c r="Z65" s="29"/>
      <c r="AA65" s="29"/>
      <c r="AB65" s="30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</row>
    <row r="66" spans="1:46" s="7" customFormat="1" ht="12.75" customHeight="1" x14ac:dyDescent="0.2">
      <c r="A66" s="38">
        <f>IF(SUM(A62:A63)&gt;0,2001,"")</f>
        <v>2001</v>
      </c>
      <c r="B66" s="38"/>
      <c r="C66" s="38"/>
      <c r="D66" s="81"/>
      <c r="E66" s="81"/>
      <c r="F66" s="21"/>
      <c r="G66" s="82"/>
      <c r="H66" s="82"/>
      <c r="I66" s="83" t="s">
        <v>30</v>
      </c>
      <c r="J66" s="82" t="s">
        <v>30</v>
      </c>
      <c r="K66" s="82"/>
      <c r="L66" s="82"/>
      <c r="M66" s="82"/>
      <c r="N66" s="84"/>
      <c r="O66" s="82"/>
      <c r="P66" s="82"/>
      <c r="Q66" s="82"/>
      <c r="R66" s="82"/>
      <c r="S66" s="82"/>
      <c r="T66" s="82"/>
      <c r="U66" s="29"/>
      <c r="V66" s="30"/>
      <c r="W66" s="30"/>
      <c r="X66" s="30"/>
      <c r="Y66" s="29"/>
      <c r="Z66" s="29"/>
      <c r="AA66" s="29"/>
      <c r="AB66" s="30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</row>
    <row r="67" spans="1:46" s="103" customFormat="1" x14ac:dyDescent="0.2">
      <c r="A67" s="96">
        <v>48</v>
      </c>
      <c r="B67" s="122" t="str">
        <f t="shared" ref="B67:B71" si="8">HYPERLINK("Haendler\"&amp;A67&amp;".jpg",""&amp;A67)</f>
        <v>48</v>
      </c>
      <c r="C67" s="122" t="str">
        <f t="shared" ref="C67:C71" si="9">HYPERLINK("http://www.diekommunikationsfabrik.de\2017\12_Dezember_2\Haendler\"&amp;B67&amp;".jpg",""&amp;B67)</f>
        <v>48</v>
      </c>
      <c r="D67" s="104" t="s">
        <v>56</v>
      </c>
      <c r="E67" s="66" t="s">
        <v>62</v>
      </c>
      <c r="F67" s="116"/>
      <c r="G67" s="113">
        <v>17970</v>
      </c>
      <c r="H67" s="110">
        <v>14480</v>
      </c>
      <c r="I67" s="117">
        <v>7.73511407902059E-2</v>
      </c>
      <c r="J67" s="107">
        <v>3490</v>
      </c>
      <c r="K67" s="107">
        <v>2100</v>
      </c>
      <c r="L67" s="107"/>
      <c r="M67" s="115"/>
      <c r="N67" s="109"/>
      <c r="O67" s="107"/>
      <c r="P67" s="110"/>
      <c r="Q67" s="107"/>
      <c r="R67" s="107"/>
      <c r="S67" s="107"/>
      <c r="T67" s="107" t="s">
        <v>30</v>
      </c>
      <c r="U67" s="118"/>
      <c r="V67" s="119" t="s">
        <v>81</v>
      </c>
      <c r="W67" s="114"/>
      <c r="X67" s="114"/>
      <c r="Y67" s="114"/>
      <c r="Z67" s="114"/>
      <c r="AA67" s="120"/>
      <c r="AB67" s="120"/>
      <c r="AC67" s="120"/>
      <c r="AD67" s="114"/>
      <c r="AE67" s="121"/>
      <c r="AF67" s="108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 t="s">
        <v>81</v>
      </c>
      <c r="AR67" s="111"/>
      <c r="AS67" s="111"/>
      <c r="AT67" s="112"/>
    </row>
    <row r="68" spans="1:46" s="103" customFormat="1" x14ac:dyDescent="0.2">
      <c r="A68" s="96">
        <v>52</v>
      </c>
      <c r="B68" s="122" t="str">
        <f t="shared" si="8"/>
        <v>52</v>
      </c>
      <c r="C68" s="122" t="str">
        <f t="shared" si="9"/>
        <v>52</v>
      </c>
      <c r="D68" s="104" t="s">
        <v>56</v>
      </c>
      <c r="E68" s="66" t="s">
        <v>62</v>
      </c>
      <c r="F68" s="116"/>
      <c r="G68" s="113">
        <v>20189</v>
      </c>
      <c r="H68" s="110">
        <v>15590</v>
      </c>
      <c r="I68" s="117">
        <v>0.12378027638813215</v>
      </c>
      <c r="J68" s="107">
        <v>4599</v>
      </c>
      <c r="K68" s="107">
        <v>2100</v>
      </c>
      <c r="L68" s="107"/>
      <c r="M68" s="115"/>
      <c r="N68" s="109"/>
      <c r="O68" s="107"/>
      <c r="P68" s="110"/>
      <c r="Q68" s="107"/>
      <c r="R68" s="107"/>
      <c r="S68" s="107"/>
      <c r="T68" s="107" t="s">
        <v>30</v>
      </c>
      <c r="U68" s="118"/>
      <c r="V68" s="119" t="s">
        <v>81</v>
      </c>
      <c r="W68" s="114"/>
      <c r="X68" s="114"/>
      <c r="Y68" s="114"/>
      <c r="Z68" s="114"/>
      <c r="AA68" s="120" t="s">
        <v>81</v>
      </c>
      <c r="AB68" s="120" t="s">
        <v>81</v>
      </c>
      <c r="AC68" s="120" t="s">
        <v>81</v>
      </c>
      <c r="AD68" s="114" t="s">
        <v>85</v>
      </c>
      <c r="AE68" s="121"/>
      <c r="AF68" s="108"/>
      <c r="AG68" s="111" t="s">
        <v>81</v>
      </c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2"/>
    </row>
    <row r="69" spans="1:46" s="103" customFormat="1" x14ac:dyDescent="0.2">
      <c r="A69" s="96">
        <v>52</v>
      </c>
      <c r="B69" s="122" t="str">
        <f t="shared" si="8"/>
        <v>52</v>
      </c>
      <c r="C69" s="122" t="str">
        <f t="shared" si="9"/>
        <v>52</v>
      </c>
      <c r="D69" s="104" t="s">
        <v>56</v>
      </c>
      <c r="E69" s="66" t="s">
        <v>62</v>
      </c>
      <c r="F69" s="116"/>
      <c r="G69" s="113">
        <v>23219</v>
      </c>
      <c r="H69" s="110">
        <v>17990</v>
      </c>
      <c r="I69" s="117">
        <v>0.13476032559541753</v>
      </c>
      <c r="J69" s="107">
        <v>5229</v>
      </c>
      <c r="K69" s="107">
        <v>2100</v>
      </c>
      <c r="L69" s="107"/>
      <c r="M69" s="115"/>
      <c r="N69" s="109"/>
      <c r="O69" s="107"/>
      <c r="P69" s="110"/>
      <c r="Q69" s="107"/>
      <c r="R69" s="107"/>
      <c r="S69" s="107"/>
      <c r="T69" s="107" t="s">
        <v>30</v>
      </c>
      <c r="U69" s="118"/>
      <c r="V69" s="119" t="s">
        <v>81</v>
      </c>
      <c r="W69" s="114"/>
      <c r="X69" s="114"/>
      <c r="Y69" s="114"/>
      <c r="Z69" s="114"/>
      <c r="AA69" s="120"/>
      <c r="AB69" s="120"/>
      <c r="AC69" s="120"/>
      <c r="AD69" s="114" t="s">
        <v>85</v>
      </c>
      <c r="AE69" s="121"/>
      <c r="AF69" s="108"/>
      <c r="AG69" s="111" t="s">
        <v>81</v>
      </c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2"/>
    </row>
    <row r="70" spans="1:46" s="103" customFormat="1" x14ac:dyDescent="0.2">
      <c r="A70" s="96">
        <v>60</v>
      </c>
      <c r="B70" s="122" t="str">
        <f t="shared" si="8"/>
        <v>60</v>
      </c>
      <c r="C70" s="122" t="str">
        <f t="shared" si="9"/>
        <v>60</v>
      </c>
      <c r="D70" s="104" t="s">
        <v>56</v>
      </c>
      <c r="E70" s="66" t="s">
        <v>62</v>
      </c>
      <c r="F70" s="116"/>
      <c r="G70" s="113">
        <v>17970</v>
      </c>
      <c r="H70" s="110">
        <v>14480</v>
      </c>
      <c r="I70" s="117">
        <v>7.73511407902059E-2</v>
      </c>
      <c r="J70" s="107">
        <v>3490</v>
      </c>
      <c r="K70" s="107">
        <v>2100</v>
      </c>
      <c r="L70" s="107"/>
      <c r="M70" s="115"/>
      <c r="N70" s="109"/>
      <c r="O70" s="107"/>
      <c r="P70" s="110"/>
      <c r="Q70" s="107"/>
      <c r="R70" s="107"/>
      <c r="S70" s="107"/>
      <c r="T70" s="107" t="s">
        <v>30</v>
      </c>
      <c r="U70" s="118"/>
      <c r="V70" s="119" t="s">
        <v>81</v>
      </c>
      <c r="W70" s="114"/>
      <c r="X70" s="114"/>
      <c r="Y70" s="114"/>
      <c r="Z70" s="114"/>
      <c r="AA70" s="120"/>
      <c r="AB70" s="120"/>
      <c r="AC70" s="120"/>
      <c r="AD70" s="114"/>
      <c r="AE70" s="121"/>
      <c r="AF70" s="108"/>
      <c r="AG70" s="111"/>
      <c r="AH70" s="111"/>
      <c r="AI70" s="111"/>
      <c r="AJ70" s="111"/>
      <c r="AK70" s="111"/>
      <c r="AL70" s="111" t="s">
        <v>81</v>
      </c>
      <c r="AM70" s="111"/>
      <c r="AN70" s="111"/>
      <c r="AO70" s="111"/>
      <c r="AP70" s="111"/>
      <c r="AQ70" s="111"/>
      <c r="AR70" s="111"/>
      <c r="AS70" s="111"/>
      <c r="AT70" s="112"/>
    </row>
    <row r="71" spans="1:46" s="103" customFormat="1" x14ac:dyDescent="0.2">
      <c r="A71" s="96">
        <v>82</v>
      </c>
      <c r="B71" s="122" t="str">
        <f t="shared" si="8"/>
        <v>82</v>
      </c>
      <c r="C71" s="122" t="str">
        <f t="shared" si="9"/>
        <v>82</v>
      </c>
      <c r="D71" s="104" t="s">
        <v>56</v>
      </c>
      <c r="E71" s="66" t="s">
        <v>62</v>
      </c>
      <c r="F71" s="116"/>
      <c r="G71" s="113">
        <v>16920</v>
      </c>
      <c r="H71" s="110">
        <v>13990</v>
      </c>
      <c r="I71" s="117">
        <v>4.905437352245863E-2</v>
      </c>
      <c r="J71" s="107">
        <v>2930</v>
      </c>
      <c r="K71" s="107">
        <v>2100</v>
      </c>
      <c r="L71" s="107"/>
      <c r="M71" s="115"/>
      <c r="N71" s="109"/>
      <c r="O71" s="107"/>
      <c r="P71" s="110"/>
      <c r="Q71" s="107"/>
      <c r="R71" s="107"/>
      <c r="S71" s="107"/>
      <c r="T71" s="107" t="s">
        <v>30</v>
      </c>
      <c r="U71" s="118"/>
      <c r="V71" s="119"/>
      <c r="W71" s="114" t="s">
        <v>74</v>
      </c>
      <c r="X71" s="114"/>
      <c r="Y71" s="114"/>
      <c r="Z71" s="114"/>
      <c r="AA71" s="120"/>
      <c r="AB71" s="120"/>
      <c r="AC71" s="120"/>
      <c r="AD71" s="114"/>
      <c r="AE71" s="121"/>
      <c r="AF71" s="108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 t="s">
        <v>81</v>
      </c>
      <c r="AQ71" s="111"/>
      <c r="AR71" s="111"/>
      <c r="AS71" s="111"/>
      <c r="AT71" s="112"/>
    </row>
    <row r="72" spans="1:46" s="7" customFormat="1" ht="12.75" customHeight="1" x14ac:dyDescent="0.2">
      <c r="A72" s="38">
        <f>IF(SUM(A67:A71)&gt;0,1000,"")</f>
        <v>1000</v>
      </c>
      <c r="B72" s="38"/>
      <c r="C72" s="38"/>
      <c r="D72" s="45" t="s">
        <v>56</v>
      </c>
      <c r="E72" s="45" t="s">
        <v>62</v>
      </c>
      <c r="F72" s="26"/>
      <c r="G72" s="51">
        <v>19253.599999999999</v>
      </c>
      <c r="H72" s="51">
        <v>15306</v>
      </c>
      <c r="I72" s="50">
        <v>9.2459451417284011E-2</v>
      </c>
      <c r="J72" s="51">
        <v>3947.6</v>
      </c>
      <c r="K72" s="51">
        <v>2100</v>
      </c>
      <c r="L72" s="51"/>
      <c r="M72" s="51" t="s">
        <v>30</v>
      </c>
      <c r="N72" s="52" t="s">
        <v>30</v>
      </c>
      <c r="O72" s="51" t="s">
        <v>30</v>
      </c>
      <c r="P72" s="51" t="s">
        <v>30</v>
      </c>
      <c r="Q72" s="51" t="s">
        <v>30</v>
      </c>
      <c r="R72" s="51" t="s">
        <v>30</v>
      </c>
      <c r="S72" s="51" t="s">
        <v>30</v>
      </c>
      <c r="T72" s="51" t="s">
        <v>30</v>
      </c>
      <c r="U72" s="39" t="s">
        <v>30</v>
      </c>
      <c r="V72" s="40"/>
      <c r="W72" s="40"/>
      <c r="X72" s="40"/>
      <c r="Y72" s="39"/>
      <c r="Z72" s="39"/>
      <c r="AA72" s="39"/>
      <c r="AB72" s="40"/>
      <c r="AC72" s="31"/>
      <c r="AD72" s="31"/>
      <c r="AE72" s="31"/>
      <c r="AF72" s="41" t="s">
        <v>30</v>
      </c>
      <c r="AG72" s="42" t="s">
        <v>81</v>
      </c>
      <c r="AH72" s="42" t="s">
        <v>30</v>
      </c>
      <c r="AI72" s="42" t="s">
        <v>30</v>
      </c>
      <c r="AJ72" s="42" t="s">
        <v>30</v>
      </c>
      <c r="AK72" s="42" t="s">
        <v>30</v>
      </c>
      <c r="AL72" s="42" t="s">
        <v>81</v>
      </c>
      <c r="AM72" s="42" t="s">
        <v>30</v>
      </c>
      <c r="AN72" s="42" t="s">
        <v>30</v>
      </c>
      <c r="AO72" s="42" t="s">
        <v>30</v>
      </c>
      <c r="AP72" s="42" t="s">
        <v>81</v>
      </c>
      <c r="AQ72" s="42" t="s">
        <v>81</v>
      </c>
      <c r="AR72" s="42" t="s">
        <v>30</v>
      </c>
      <c r="AS72" s="42" t="s">
        <v>30</v>
      </c>
      <c r="AT72" s="43" t="s">
        <v>30</v>
      </c>
    </row>
    <row r="73" spans="1:46" s="7" customFormat="1" ht="12.75" customHeight="1" x14ac:dyDescent="0.2">
      <c r="A73" s="38">
        <f>IF(SUM(A67:A71)&gt;0,2000,"")</f>
        <v>2000</v>
      </c>
      <c r="B73" s="38"/>
      <c r="C73" s="38"/>
      <c r="D73" s="27"/>
      <c r="E73" s="106"/>
      <c r="F73" s="21"/>
      <c r="G73" s="31" t="s">
        <v>30</v>
      </c>
      <c r="H73" s="31"/>
      <c r="I73" s="35" t="s">
        <v>30</v>
      </c>
      <c r="J73" s="31" t="s">
        <v>30</v>
      </c>
      <c r="K73" s="31" t="s">
        <v>30</v>
      </c>
      <c r="L73" s="31"/>
      <c r="M73" s="106"/>
      <c r="N73" s="106"/>
      <c r="O73" s="106"/>
      <c r="P73" s="106"/>
      <c r="Q73" s="106"/>
      <c r="R73" s="106"/>
      <c r="S73" s="106"/>
      <c r="T73" s="106" t="s">
        <v>30</v>
      </c>
      <c r="U73" s="29" t="s">
        <v>30</v>
      </c>
      <c r="V73" s="30"/>
      <c r="W73" s="30"/>
      <c r="X73" s="30"/>
      <c r="Y73" s="29"/>
      <c r="Z73" s="29"/>
      <c r="AA73" s="29"/>
      <c r="AB73" s="30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</row>
    <row r="74" spans="1:46" s="7" customFormat="1" ht="12.75" customHeight="1" x14ac:dyDescent="0.2">
      <c r="A74" s="38">
        <f>IF(SUM(A67:A71)&gt;0,2001,"")</f>
        <v>2001</v>
      </c>
      <c r="B74" s="38"/>
      <c r="C74" s="38"/>
      <c r="D74" s="27"/>
      <c r="E74" s="106"/>
      <c r="F74" s="36"/>
      <c r="G74" s="35" t="s">
        <v>30</v>
      </c>
      <c r="H74" s="29"/>
      <c r="I74" s="35" t="s">
        <v>30</v>
      </c>
      <c r="J74" s="44" t="s">
        <v>30</v>
      </c>
      <c r="K74" s="28" t="s">
        <v>30</v>
      </c>
      <c r="L74" s="28"/>
      <c r="M74" s="20"/>
      <c r="N74" s="20"/>
      <c r="O74" s="20"/>
      <c r="P74" s="29"/>
      <c r="Q74" s="29"/>
      <c r="R74" s="29"/>
      <c r="S74" s="35"/>
      <c r="T74" s="29" t="s">
        <v>30</v>
      </c>
      <c r="U74" s="29" t="s">
        <v>30</v>
      </c>
      <c r="V74" s="30"/>
      <c r="W74" s="30"/>
      <c r="X74" s="30"/>
      <c r="Y74" s="29"/>
      <c r="Z74" s="29"/>
      <c r="AA74" s="29"/>
      <c r="AB74" s="30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</row>
    <row r="75" spans="1:46" s="3" customFormat="1" x14ac:dyDescent="0.2">
      <c r="A75" s="96">
        <v>6</v>
      </c>
      <c r="B75" s="122" t="str">
        <f t="shared" ref="B75:B78" si="10">HYPERLINK("Haendler\"&amp;A75&amp;".jpg",""&amp;A75)</f>
        <v>6</v>
      </c>
      <c r="C75" s="122" t="str">
        <f t="shared" ref="C75:C78" si="11">HYPERLINK("http://www.diekommunikationsfabrik.de\2017\12_Dezember_2\Haendler\"&amp;B75&amp;".jpg",""&amp;B75)</f>
        <v>6</v>
      </c>
      <c r="D75" s="104" t="s">
        <v>57</v>
      </c>
      <c r="E75" s="105" t="s">
        <v>75</v>
      </c>
      <c r="F75" s="116"/>
      <c r="G75" s="113">
        <v>16680</v>
      </c>
      <c r="H75" s="110"/>
      <c r="I75" s="117" t="s">
        <v>30</v>
      </c>
      <c r="J75" s="107" t="s">
        <v>30</v>
      </c>
      <c r="K75" s="107" t="s">
        <v>30</v>
      </c>
      <c r="L75" s="107"/>
      <c r="M75" s="115" t="s">
        <v>79</v>
      </c>
      <c r="N75" s="109"/>
      <c r="O75" s="107">
        <v>1.0000000000000001E-5</v>
      </c>
      <c r="P75" s="110">
        <v>77</v>
      </c>
      <c r="Q75" s="107">
        <v>48</v>
      </c>
      <c r="R75" s="107">
        <v>10000</v>
      </c>
      <c r="S75" s="107"/>
      <c r="T75" s="107" t="s">
        <v>30</v>
      </c>
      <c r="U75" s="118">
        <v>0.76885553408380236</v>
      </c>
      <c r="V75" s="119"/>
      <c r="W75" s="114"/>
      <c r="X75" s="114"/>
      <c r="Y75" s="114"/>
      <c r="Z75" s="114"/>
      <c r="AA75" s="120"/>
      <c r="AB75" s="120"/>
      <c r="AC75" s="120"/>
      <c r="AD75" s="114"/>
      <c r="AE75" s="121"/>
      <c r="AF75" s="108"/>
      <c r="AG75" s="111"/>
      <c r="AH75" s="111"/>
      <c r="AI75" s="111"/>
      <c r="AJ75" s="111"/>
      <c r="AK75" s="111"/>
      <c r="AL75" s="111" t="s">
        <v>81</v>
      </c>
      <c r="AM75" s="111"/>
      <c r="AN75" s="111"/>
      <c r="AO75" s="111"/>
      <c r="AP75" s="111"/>
      <c r="AQ75" s="111"/>
      <c r="AR75" s="111"/>
      <c r="AS75" s="111"/>
      <c r="AT75" s="112"/>
    </row>
    <row r="76" spans="1:46" s="7" customFormat="1" x14ac:dyDescent="0.2">
      <c r="A76" s="96">
        <v>42</v>
      </c>
      <c r="B76" s="122" t="str">
        <f t="shared" si="10"/>
        <v>42</v>
      </c>
      <c r="C76" s="122" t="str">
        <f t="shared" si="11"/>
        <v>42</v>
      </c>
      <c r="D76" s="104" t="s">
        <v>57</v>
      </c>
      <c r="E76" s="105" t="s">
        <v>75</v>
      </c>
      <c r="F76" s="116"/>
      <c r="G76" s="113">
        <v>16690</v>
      </c>
      <c r="H76" s="110"/>
      <c r="I76" s="117" t="s">
        <v>30</v>
      </c>
      <c r="J76" s="107" t="s">
        <v>30</v>
      </c>
      <c r="K76" s="107" t="s">
        <v>30</v>
      </c>
      <c r="L76" s="107"/>
      <c r="M76" s="115"/>
      <c r="N76" s="109"/>
      <c r="O76" s="107"/>
      <c r="P76" s="110"/>
      <c r="Q76" s="107"/>
      <c r="R76" s="107"/>
      <c r="S76" s="107"/>
      <c r="T76" s="107" t="s">
        <v>30</v>
      </c>
      <c r="U76" s="118"/>
      <c r="V76" s="119"/>
      <c r="W76" s="114"/>
      <c r="X76" s="114"/>
      <c r="Y76" s="114"/>
      <c r="Z76" s="114"/>
      <c r="AA76" s="120"/>
      <c r="AB76" s="120"/>
      <c r="AC76" s="120"/>
      <c r="AD76" s="114"/>
      <c r="AE76" s="121"/>
      <c r="AF76" s="108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2" t="s">
        <v>81</v>
      </c>
    </row>
    <row r="77" spans="1:46" s="103" customFormat="1" x14ac:dyDescent="0.2">
      <c r="A77" s="96">
        <v>106</v>
      </c>
      <c r="B77" s="122" t="str">
        <f t="shared" si="10"/>
        <v>106</v>
      </c>
      <c r="C77" s="122" t="str">
        <f t="shared" si="11"/>
        <v>106</v>
      </c>
      <c r="D77" s="104" t="s">
        <v>57</v>
      </c>
      <c r="E77" s="105" t="s">
        <v>75</v>
      </c>
      <c r="F77" s="116"/>
      <c r="G77" s="113">
        <v>16690</v>
      </c>
      <c r="H77" s="110"/>
      <c r="I77" s="117" t="s">
        <v>30</v>
      </c>
      <c r="J77" s="107"/>
      <c r="K77" s="107" t="s">
        <v>30</v>
      </c>
      <c r="L77" s="107"/>
      <c r="M77" s="115"/>
      <c r="N77" s="109"/>
      <c r="O77" s="107"/>
      <c r="P77" s="110"/>
      <c r="Q77" s="107"/>
      <c r="R77" s="107"/>
      <c r="S77" s="107"/>
      <c r="T77" s="107" t="s">
        <v>30</v>
      </c>
      <c r="U77" s="118" t="s">
        <v>30</v>
      </c>
      <c r="V77" s="119"/>
      <c r="W77" s="114"/>
      <c r="X77" s="114"/>
      <c r="Y77" s="114"/>
      <c r="Z77" s="114"/>
      <c r="AA77" s="120"/>
      <c r="AB77" s="120"/>
      <c r="AC77" s="120"/>
      <c r="AD77" s="114"/>
      <c r="AE77" s="121"/>
      <c r="AF77" s="108"/>
      <c r="AG77" s="111"/>
      <c r="AH77" s="111" t="s">
        <v>81</v>
      </c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2"/>
    </row>
    <row r="78" spans="1:46" s="106" customFormat="1" x14ac:dyDescent="0.2">
      <c r="A78" s="96">
        <v>117</v>
      </c>
      <c r="B78" s="122" t="str">
        <f t="shared" si="10"/>
        <v>117</v>
      </c>
      <c r="C78" s="122" t="str">
        <f t="shared" si="11"/>
        <v>117</v>
      </c>
      <c r="D78" s="104" t="s">
        <v>57</v>
      </c>
      <c r="E78" s="105" t="s">
        <v>75</v>
      </c>
      <c r="F78" s="116"/>
      <c r="G78" s="113">
        <v>16690</v>
      </c>
      <c r="H78" s="110"/>
      <c r="I78" s="117" t="s">
        <v>30</v>
      </c>
      <c r="J78" s="107"/>
      <c r="K78" s="107" t="s">
        <v>30</v>
      </c>
      <c r="L78" s="107"/>
      <c r="M78" s="115" t="s">
        <v>90</v>
      </c>
      <c r="N78" s="109">
        <v>9.9000000000000008E-3</v>
      </c>
      <c r="O78" s="107">
        <v>2048</v>
      </c>
      <c r="P78" s="110">
        <v>119</v>
      </c>
      <c r="Q78" s="107">
        <v>60</v>
      </c>
      <c r="R78" s="107">
        <v>10000</v>
      </c>
      <c r="S78" s="107">
        <v>7330</v>
      </c>
      <c r="T78" s="107">
        <v>16399</v>
      </c>
      <c r="U78" s="118">
        <v>0.42539086929330827</v>
      </c>
      <c r="V78" s="119"/>
      <c r="W78" s="114"/>
      <c r="X78" s="114"/>
      <c r="Y78" s="114"/>
      <c r="Z78" s="114"/>
      <c r="AA78" s="120"/>
      <c r="AB78" s="120"/>
      <c r="AC78" s="120"/>
      <c r="AD78" s="114"/>
      <c r="AE78" s="121" t="s">
        <v>81</v>
      </c>
      <c r="AF78" s="108"/>
      <c r="AG78" s="111" t="s">
        <v>81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2"/>
    </row>
    <row r="79" spans="1:46" s="7" customFormat="1" ht="12.75" customHeight="1" x14ac:dyDescent="0.2">
      <c r="A79" s="38">
        <f>IF(SUM(A75:A78)&gt;0,1000,"")</f>
        <v>1000</v>
      </c>
      <c r="B79" s="38"/>
      <c r="C79" s="38"/>
      <c r="D79" s="45" t="s">
        <v>57</v>
      </c>
      <c r="E79" s="45" t="s">
        <v>75</v>
      </c>
      <c r="F79" s="26"/>
      <c r="G79" s="51">
        <v>16687.5</v>
      </c>
      <c r="H79" s="51" t="s">
        <v>30</v>
      </c>
      <c r="I79" s="50" t="s">
        <v>30</v>
      </c>
      <c r="J79" s="51" t="s">
        <v>30</v>
      </c>
      <c r="K79" s="51" t="s">
        <v>30</v>
      </c>
      <c r="L79" s="51"/>
      <c r="M79" s="51" t="s">
        <v>30</v>
      </c>
      <c r="N79" s="52">
        <v>9.9000000000000008E-3</v>
      </c>
      <c r="O79" s="51">
        <v>1024.0000050000001</v>
      </c>
      <c r="P79" s="51">
        <v>98</v>
      </c>
      <c r="Q79" s="51">
        <v>54</v>
      </c>
      <c r="R79" s="51">
        <v>10000</v>
      </c>
      <c r="S79" s="51">
        <v>7330</v>
      </c>
      <c r="T79" s="51">
        <v>16399</v>
      </c>
      <c r="U79" s="39" t="s">
        <v>30</v>
      </c>
      <c r="V79" s="40"/>
      <c r="W79" s="40"/>
      <c r="X79" s="40"/>
      <c r="Y79" s="39"/>
      <c r="Z79" s="39"/>
      <c r="AA79" s="39"/>
      <c r="AB79" s="40"/>
      <c r="AC79" s="31"/>
      <c r="AD79" s="31"/>
      <c r="AE79" s="31"/>
      <c r="AF79" s="41" t="s">
        <v>30</v>
      </c>
      <c r="AG79" s="42" t="s">
        <v>81</v>
      </c>
      <c r="AH79" s="42" t="s">
        <v>81</v>
      </c>
      <c r="AI79" s="42" t="s">
        <v>30</v>
      </c>
      <c r="AJ79" s="42" t="s">
        <v>30</v>
      </c>
      <c r="AK79" s="42" t="s">
        <v>30</v>
      </c>
      <c r="AL79" s="42" t="s">
        <v>81</v>
      </c>
      <c r="AM79" s="42" t="s">
        <v>30</v>
      </c>
      <c r="AN79" s="42" t="s">
        <v>30</v>
      </c>
      <c r="AO79" s="42" t="s">
        <v>30</v>
      </c>
      <c r="AP79" s="42" t="s">
        <v>30</v>
      </c>
      <c r="AQ79" s="42" t="s">
        <v>30</v>
      </c>
      <c r="AR79" s="42" t="s">
        <v>30</v>
      </c>
      <c r="AS79" s="42" t="s">
        <v>30</v>
      </c>
      <c r="AT79" s="43" t="s">
        <v>81</v>
      </c>
    </row>
    <row r="80" spans="1:46" s="7" customFormat="1" ht="12.75" customHeight="1" x14ac:dyDescent="0.2">
      <c r="A80" s="38">
        <f>IF(SUM(A75:A78)&gt;0,2000,"")</f>
        <v>2000</v>
      </c>
      <c r="B80" s="38"/>
      <c r="C80" s="38"/>
      <c r="D80" s="27"/>
      <c r="E80" s="106"/>
      <c r="F80" s="21"/>
      <c r="G80" s="31" t="s">
        <v>30</v>
      </c>
      <c r="H80" s="31"/>
      <c r="I80" s="35" t="s">
        <v>30</v>
      </c>
      <c r="J80" s="31" t="s">
        <v>30</v>
      </c>
      <c r="K80" s="31" t="s">
        <v>30</v>
      </c>
      <c r="L80" s="31"/>
      <c r="M80" s="106"/>
      <c r="N80" s="106"/>
      <c r="O80" s="106"/>
      <c r="P80" s="106"/>
      <c r="Q80" s="106"/>
      <c r="R80" s="106"/>
      <c r="S80" s="106"/>
      <c r="T80" s="106" t="s">
        <v>30</v>
      </c>
      <c r="U80" s="29" t="s">
        <v>30</v>
      </c>
      <c r="V80" s="30"/>
      <c r="W80" s="30"/>
      <c r="X80" s="30"/>
      <c r="Y80" s="29"/>
      <c r="Z80" s="29"/>
      <c r="AA80" s="29"/>
      <c r="AB80" s="30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</row>
    <row r="81" spans="1:46" s="7" customFormat="1" ht="12.75" customHeight="1" x14ac:dyDescent="0.2">
      <c r="A81" s="38">
        <f>IF(SUM(A75:A78)&gt;0,2001,"")</f>
        <v>2001</v>
      </c>
      <c r="B81" s="38"/>
      <c r="C81" s="38"/>
      <c r="D81" s="27"/>
      <c r="E81" s="106"/>
      <c r="F81" s="36"/>
      <c r="G81" s="35" t="s">
        <v>30</v>
      </c>
      <c r="H81" s="29"/>
      <c r="I81" s="35" t="s">
        <v>30</v>
      </c>
      <c r="J81" s="44" t="s">
        <v>30</v>
      </c>
      <c r="K81" s="28" t="s">
        <v>30</v>
      </c>
      <c r="L81" s="28"/>
      <c r="M81" s="20"/>
      <c r="N81" s="20"/>
      <c r="O81" s="20"/>
      <c r="P81" s="29"/>
      <c r="Q81" s="29"/>
      <c r="R81" s="29"/>
      <c r="S81" s="35"/>
      <c r="T81" s="29" t="s">
        <v>30</v>
      </c>
      <c r="U81" s="29" t="s">
        <v>30</v>
      </c>
      <c r="V81" s="30"/>
      <c r="W81" s="30"/>
      <c r="X81" s="30"/>
      <c r="Y81" s="29"/>
      <c r="Z81" s="29"/>
      <c r="AA81" s="29"/>
      <c r="AB81" s="30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</row>
    <row r="82" spans="1:46" s="106" customFormat="1" x14ac:dyDescent="0.2">
      <c r="A82" s="96">
        <v>55</v>
      </c>
      <c r="B82" s="122" t="str">
        <f>HYPERLINK("Haendler\"&amp;A82&amp;".jpg",""&amp;A82)</f>
        <v>55</v>
      </c>
      <c r="C82" s="122" t="str">
        <f>HYPERLINK("http://www.diekommunikationsfabrik.de\2017\12_Dezember_2\Haendler\"&amp;B82&amp;".jpg",""&amp;B82)</f>
        <v>55</v>
      </c>
      <c r="D82" s="104" t="s">
        <v>59</v>
      </c>
      <c r="E82" s="105" t="s">
        <v>70</v>
      </c>
      <c r="F82" s="116"/>
      <c r="G82" s="113">
        <v>28090</v>
      </c>
      <c r="H82" s="110"/>
      <c r="I82" s="117" t="s">
        <v>30</v>
      </c>
      <c r="J82" s="107" t="s">
        <v>30</v>
      </c>
      <c r="K82" s="107">
        <v>2000</v>
      </c>
      <c r="L82" s="107"/>
      <c r="M82" s="115"/>
      <c r="N82" s="109"/>
      <c r="O82" s="107"/>
      <c r="P82" s="110"/>
      <c r="Q82" s="107"/>
      <c r="R82" s="107"/>
      <c r="S82" s="107"/>
      <c r="T82" s="107" t="s">
        <v>30</v>
      </c>
      <c r="U82" s="118" t="s">
        <v>30</v>
      </c>
      <c r="V82" s="119"/>
      <c r="W82" s="114" t="s">
        <v>80</v>
      </c>
      <c r="X82" s="114"/>
      <c r="Y82" s="114"/>
      <c r="Z82" s="114"/>
      <c r="AA82" s="120"/>
      <c r="AB82" s="120"/>
      <c r="AC82" s="120"/>
      <c r="AD82" s="114"/>
      <c r="AE82" s="121"/>
      <c r="AF82" s="108"/>
      <c r="AG82" s="111" t="s">
        <v>81</v>
      </c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2"/>
    </row>
    <row r="83" spans="1:46" s="7" customFormat="1" ht="12.75" customHeight="1" x14ac:dyDescent="0.2">
      <c r="A83" s="38">
        <f>IF(SUM(A82:A82)&gt;0,1000,"")</f>
        <v>1000</v>
      </c>
      <c r="B83" s="38"/>
      <c r="C83" s="38"/>
      <c r="D83" s="45" t="s">
        <v>59</v>
      </c>
      <c r="E83" s="45" t="s">
        <v>70</v>
      </c>
      <c r="F83" s="26"/>
      <c r="G83" s="51">
        <v>28090</v>
      </c>
      <c r="H83" s="51" t="s">
        <v>30</v>
      </c>
      <c r="I83" s="50" t="s">
        <v>30</v>
      </c>
      <c r="J83" s="51" t="s">
        <v>30</v>
      </c>
      <c r="K83" s="51">
        <v>2000</v>
      </c>
      <c r="L83" s="51"/>
      <c r="M83" s="51" t="s">
        <v>30</v>
      </c>
      <c r="N83" s="52" t="s">
        <v>30</v>
      </c>
      <c r="O83" s="51" t="s">
        <v>30</v>
      </c>
      <c r="P83" s="51" t="s">
        <v>30</v>
      </c>
      <c r="Q83" s="51" t="s">
        <v>30</v>
      </c>
      <c r="R83" s="51" t="s">
        <v>30</v>
      </c>
      <c r="S83" s="51" t="s">
        <v>30</v>
      </c>
      <c r="T83" s="51" t="s">
        <v>30</v>
      </c>
      <c r="U83" s="39" t="s">
        <v>30</v>
      </c>
      <c r="V83" s="40"/>
      <c r="W83" s="40"/>
      <c r="X83" s="40"/>
      <c r="Y83" s="39"/>
      <c r="Z83" s="39"/>
      <c r="AA83" s="39"/>
      <c r="AB83" s="40"/>
      <c r="AC83" s="31"/>
      <c r="AD83" s="31"/>
      <c r="AE83" s="31"/>
      <c r="AF83" s="41" t="s">
        <v>30</v>
      </c>
      <c r="AG83" s="42" t="s">
        <v>81</v>
      </c>
      <c r="AH83" s="42" t="s">
        <v>30</v>
      </c>
      <c r="AI83" s="42" t="s">
        <v>30</v>
      </c>
      <c r="AJ83" s="42" t="s">
        <v>30</v>
      </c>
      <c r="AK83" s="42" t="s">
        <v>30</v>
      </c>
      <c r="AL83" s="42" t="s">
        <v>30</v>
      </c>
      <c r="AM83" s="42" t="s">
        <v>30</v>
      </c>
      <c r="AN83" s="42" t="s">
        <v>30</v>
      </c>
      <c r="AO83" s="42" t="s">
        <v>30</v>
      </c>
      <c r="AP83" s="42" t="s">
        <v>30</v>
      </c>
      <c r="AQ83" s="42" t="s">
        <v>30</v>
      </c>
      <c r="AR83" s="42" t="s">
        <v>30</v>
      </c>
      <c r="AS83" s="42" t="s">
        <v>30</v>
      </c>
      <c r="AT83" s="43" t="s">
        <v>30</v>
      </c>
    </row>
    <row r="84" spans="1:46" s="7" customFormat="1" ht="12.75" customHeight="1" x14ac:dyDescent="0.2">
      <c r="A84" s="38">
        <f>IF(SUM(A82:A82)&gt;0,2000,"")</f>
        <v>2000</v>
      </c>
      <c r="B84" s="38"/>
      <c r="C84" s="38"/>
      <c r="D84" s="27"/>
      <c r="E84" s="106"/>
      <c r="F84" s="21"/>
      <c r="G84" s="31" t="s">
        <v>30</v>
      </c>
      <c r="H84" s="31"/>
      <c r="I84" s="35" t="s">
        <v>30</v>
      </c>
      <c r="J84" s="31" t="s">
        <v>30</v>
      </c>
      <c r="K84" s="31" t="s">
        <v>30</v>
      </c>
      <c r="L84" s="31"/>
      <c r="M84" s="106"/>
      <c r="N84" s="106"/>
      <c r="O84" s="106"/>
      <c r="P84" s="106"/>
      <c r="Q84" s="106"/>
      <c r="R84" s="106"/>
      <c r="S84" s="106"/>
      <c r="T84" s="106" t="s">
        <v>30</v>
      </c>
      <c r="U84" s="29" t="s">
        <v>30</v>
      </c>
      <c r="V84" s="30"/>
      <c r="W84" s="30"/>
      <c r="X84" s="30"/>
      <c r="Y84" s="29"/>
      <c r="Z84" s="29"/>
      <c r="AA84" s="29"/>
      <c r="AB84" s="30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</row>
    <row r="85" spans="1:46" s="7" customFormat="1" ht="12.75" customHeight="1" x14ac:dyDescent="0.2">
      <c r="A85" s="38">
        <f>IF(SUM(A82:A82)&gt;0,2001,"")</f>
        <v>2001</v>
      </c>
      <c r="B85" s="38"/>
      <c r="C85" s="38"/>
      <c r="D85" s="27"/>
      <c r="E85" s="106"/>
      <c r="F85" s="36"/>
      <c r="G85" s="35" t="s">
        <v>30</v>
      </c>
      <c r="H85" s="29"/>
      <c r="I85" s="35" t="s">
        <v>30</v>
      </c>
      <c r="J85" s="44" t="s">
        <v>30</v>
      </c>
      <c r="K85" s="28" t="s">
        <v>30</v>
      </c>
      <c r="L85" s="28"/>
      <c r="M85" s="20"/>
      <c r="N85" s="20"/>
      <c r="O85" s="20"/>
      <c r="P85" s="29"/>
      <c r="Q85" s="29"/>
      <c r="R85" s="29"/>
      <c r="S85" s="35"/>
      <c r="T85" s="29" t="s">
        <v>30</v>
      </c>
      <c r="U85" s="29" t="s">
        <v>30</v>
      </c>
      <c r="V85" s="30"/>
      <c r="W85" s="30"/>
      <c r="X85" s="30"/>
      <c r="Y85" s="29"/>
      <c r="Z85" s="29"/>
      <c r="AA85" s="29"/>
      <c r="AB85" s="30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</row>
    <row r="86" spans="1:46" s="3" customFormat="1" ht="12.75" customHeight="1" x14ac:dyDescent="0.2">
      <c r="A86" s="108">
        <v>73</v>
      </c>
      <c r="B86" s="122" t="str">
        <f t="shared" ref="B86:B87" si="12">HYPERLINK("Haendler\"&amp;A86&amp;".jpg",""&amp;A86)</f>
        <v>73</v>
      </c>
      <c r="C86" s="122" t="str">
        <f t="shared" ref="C86:C87" si="13">HYPERLINK("http://www.diekommunikationsfabrik.de\2017\12_Dezember_2\Haendler\"&amp;B86&amp;".jpg",""&amp;B86)</f>
        <v>73</v>
      </c>
      <c r="D86" s="104" t="s">
        <v>60</v>
      </c>
      <c r="E86" s="105" t="s">
        <v>78</v>
      </c>
      <c r="F86" s="116"/>
      <c r="G86" s="113">
        <v>24899</v>
      </c>
      <c r="H86" s="110">
        <v>24199</v>
      </c>
      <c r="I86" s="117">
        <v>2.8113578858588697E-2</v>
      </c>
      <c r="J86" s="107">
        <v>700</v>
      </c>
      <c r="K86" s="107" t="s">
        <v>30</v>
      </c>
      <c r="L86" s="107"/>
      <c r="M86" s="115"/>
      <c r="N86" s="109"/>
      <c r="O86" s="107"/>
      <c r="P86" s="110"/>
      <c r="Q86" s="107"/>
      <c r="R86" s="107"/>
      <c r="S86" s="107"/>
      <c r="T86" s="107" t="s">
        <v>30</v>
      </c>
      <c r="U86" s="118"/>
      <c r="V86" s="119"/>
      <c r="W86" s="114"/>
      <c r="X86" s="114"/>
      <c r="Y86" s="114"/>
      <c r="Z86" s="114"/>
      <c r="AA86" s="120"/>
      <c r="AB86" s="120" t="s">
        <v>81</v>
      </c>
      <c r="AC86" s="120" t="s">
        <v>81</v>
      </c>
      <c r="AD86" s="114"/>
      <c r="AE86" s="121"/>
      <c r="AF86" s="108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 t="s">
        <v>81</v>
      </c>
      <c r="AR86" s="111"/>
      <c r="AS86" s="111"/>
      <c r="AT86" s="112"/>
    </row>
    <row r="87" spans="1:46" s="103" customFormat="1" ht="12.75" customHeight="1" x14ac:dyDescent="0.2">
      <c r="A87" s="108">
        <v>155</v>
      </c>
      <c r="B87" s="122" t="str">
        <f t="shared" si="12"/>
        <v>155</v>
      </c>
      <c r="C87" s="122" t="str">
        <f t="shared" si="13"/>
        <v>155</v>
      </c>
      <c r="D87" s="104" t="s">
        <v>60</v>
      </c>
      <c r="E87" s="105" t="s">
        <v>78</v>
      </c>
      <c r="F87" s="116"/>
      <c r="G87" s="113">
        <v>22000</v>
      </c>
      <c r="H87" s="110">
        <v>19990</v>
      </c>
      <c r="I87" s="117">
        <v>9.1363636363636369E-2</v>
      </c>
      <c r="J87" s="107">
        <v>2010</v>
      </c>
      <c r="K87" s="107" t="s">
        <v>30</v>
      </c>
      <c r="L87" s="107"/>
      <c r="M87" s="115"/>
      <c r="N87" s="109"/>
      <c r="O87" s="107"/>
      <c r="P87" s="110"/>
      <c r="Q87" s="107"/>
      <c r="R87" s="107"/>
      <c r="S87" s="107"/>
      <c r="T87" s="107" t="s">
        <v>30</v>
      </c>
      <c r="U87" s="118"/>
      <c r="V87" s="119"/>
      <c r="W87" s="114"/>
      <c r="X87" s="114"/>
      <c r="Y87" s="114"/>
      <c r="Z87" s="114"/>
      <c r="AA87" s="120"/>
      <c r="AB87" s="120" t="s">
        <v>81</v>
      </c>
      <c r="AC87" s="120" t="s">
        <v>81</v>
      </c>
      <c r="AD87" s="114"/>
      <c r="AE87" s="121"/>
      <c r="AF87" s="108"/>
      <c r="AG87" s="111" t="s">
        <v>81</v>
      </c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2"/>
    </row>
    <row r="88" spans="1:46" s="7" customFormat="1" ht="12.75" customHeight="1" x14ac:dyDescent="0.2">
      <c r="A88" s="38">
        <f>IF(SUM(A86:A87)&gt;0,1000,"")</f>
        <v>1000</v>
      </c>
      <c r="B88" s="38"/>
      <c r="C88" s="38"/>
      <c r="D88" s="45" t="s">
        <v>60</v>
      </c>
      <c r="E88" s="45" t="s">
        <v>78</v>
      </c>
      <c r="F88" s="26"/>
      <c r="G88" s="51">
        <v>23449.5</v>
      </c>
      <c r="H88" s="51">
        <v>22094.5</v>
      </c>
      <c r="I88" s="50">
        <v>5.9738607611112535E-2</v>
      </c>
      <c r="J88" s="51">
        <v>1355</v>
      </c>
      <c r="K88" s="51" t="s">
        <v>30</v>
      </c>
      <c r="L88" s="51"/>
      <c r="M88" s="51" t="s">
        <v>30</v>
      </c>
      <c r="N88" s="52" t="s">
        <v>30</v>
      </c>
      <c r="O88" s="51" t="s">
        <v>30</v>
      </c>
      <c r="P88" s="51" t="s">
        <v>30</v>
      </c>
      <c r="Q88" s="51" t="s">
        <v>30</v>
      </c>
      <c r="R88" s="51" t="s">
        <v>30</v>
      </c>
      <c r="S88" s="51" t="s">
        <v>30</v>
      </c>
      <c r="T88" s="51" t="s">
        <v>30</v>
      </c>
      <c r="U88" s="39" t="s">
        <v>30</v>
      </c>
      <c r="V88" s="40"/>
      <c r="W88" s="40"/>
      <c r="X88" s="40"/>
      <c r="Y88" s="39"/>
      <c r="Z88" s="39"/>
      <c r="AA88" s="39"/>
      <c r="AB88" s="40"/>
      <c r="AC88" s="31"/>
      <c r="AD88" s="31"/>
      <c r="AE88" s="31"/>
      <c r="AF88" s="41" t="s">
        <v>30</v>
      </c>
      <c r="AG88" s="42" t="s">
        <v>81</v>
      </c>
      <c r="AH88" s="42" t="s">
        <v>30</v>
      </c>
      <c r="AI88" s="42" t="s">
        <v>30</v>
      </c>
      <c r="AJ88" s="42" t="s">
        <v>30</v>
      </c>
      <c r="AK88" s="42" t="s">
        <v>30</v>
      </c>
      <c r="AL88" s="42" t="s">
        <v>30</v>
      </c>
      <c r="AM88" s="42" t="s">
        <v>30</v>
      </c>
      <c r="AN88" s="42" t="s">
        <v>30</v>
      </c>
      <c r="AO88" s="42" t="s">
        <v>30</v>
      </c>
      <c r="AP88" s="42" t="s">
        <v>30</v>
      </c>
      <c r="AQ88" s="42" t="s">
        <v>81</v>
      </c>
      <c r="AR88" s="42" t="s">
        <v>30</v>
      </c>
      <c r="AS88" s="42" t="s">
        <v>30</v>
      </c>
      <c r="AT88" s="43" t="s">
        <v>30</v>
      </c>
    </row>
    <row r="89" spans="1:46" s="7" customFormat="1" ht="12.75" customHeight="1" x14ac:dyDescent="0.2">
      <c r="A89" s="38">
        <f>IF(SUM(A86:A87)&gt;0,2000,"")</f>
        <v>2000</v>
      </c>
      <c r="B89" s="38"/>
      <c r="C89" s="38"/>
      <c r="D89" s="27"/>
      <c r="E89" s="106"/>
      <c r="F89" s="21"/>
      <c r="G89" s="31" t="s">
        <v>30</v>
      </c>
      <c r="H89" s="31"/>
      <c r="I89" s="35" t="s">
        <v>30</v>
      </c>
      <c r="J89" s="31" t="s">
        <v>30</v>
      </c>
      <c r="K89" s="31" t="s">
        <v>30</v>
      </c>
      <c r="L89" s="31"/>
      <c r="M89" s="106"/>
      <c r="N89" s="106"/>
      <c r="O89" s="106"/>
      <c r="P89" s="106"/>
      <c r="Q89" s="106"/>
      <c r="R89" s="106"/>
      <c r="S89" s="106"/>
      <c r="T89" s="106" t="s">
        <v>30</v>
      </c>
      <c r="U89" s="29" t="s">
        <v>30</v>
      </c>
      <c r="V89" s="30"/>
      <c r="W89" s="30"/>
      <c r="X89" s="30"/>
      <c r="Y89" s="29"/>
      <c r="Z89" s="29"/>
      <c r="AA89" s="29"/>
      <c r="AB89" s="30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</row>
    <row r="90" spans="1:46" s="7" customFormat="1" ht="12.75" customHeight="1" x14ac:dyDescent="0.2">
      <c r="A90" s="38">
        <f>IF(SUM(A86:A87)&gt;0,2001,"")</f>
        <v>2001</v>
      </c>
      <c r="B90" s="38"/>
      <c r="C90" s="38"/>
      <c r="D90" s="27"/>
      <c r="E90" s="106"/>
      <c r="F90" s="36"/>
      <c r="G90" s="35" t="s">
        <v>30</v>
      </c>
      <c r="H90" s="29"/>
      <c r="I90" s="35" t="s">
        <v>30</v>
      </c>
      <c r="J90" s="44" t="s">
        <v>30</v>
      </c>
      <c r="K90" s="28" t="s">
        <v>30</v>
      </c>
      <c r="L90" s="28"/>
      <c r="M90" s="20"/>
      <c r="N90" s="20"/>
      <c r="O90" s="20"/>
      <c r="P90" s="29"/>
      <c r="Q90" s="29"/>
      <c r="R90" s="29"/>
      <c r="S90" s="35"/>
      <c r="T90" s="29" t="s">
        <v>30</v>
      </c>
      <c r="U90" s="29" t="s">
        <v>30</v>
      </c>
      <c r="V90" s="30"/>
      <c r="W90" s="30"/>
      <c r="X90" s="30"/>
      <c r="Y90" s="29"/>
      <c r="Z90" s="29"/>
      <c r="AA90" s="29"/>
      <c r="AB90" s="30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</row>
    <row r="91" spans="1:46" ht="12.75" customHeight="1" x14ac:dyDescent="0.2">
      <c r="A91" s="38" t="e">
        <f>#REF!</f>
        <v>#REF!</v>
      </c>
      <c r="B91" s="6"/>
      <c r="C91" s="6"/>
      <c r="D91"/>
      <c r="E91"/>
      <c r="F91" s="69"/>
      <c r="G91" s="51">
        <v>19844.470588235294</v>
      </c>
      <c r="H91" s="51">
        <v>17163.478260869564</v>
      </c>
      <c r="I91" s="50">
        <v>8.7162277141746569E-2</v>
      </c>
      <c r="J91" s="51">
        <v>4030.4166666666665</v>
      </c>
      <c r="K91" s="51">
        <v>2510.3200000000002</v>
      </c>
      <c r="L91" s="51"/>
      <c r="M91" s="51"/>
      <c r="N91" s="52">
        <v>9.2003333333333329E-3</v>
      </c>
      <c r="O91" s="51">
        <v>853.40000599999985</v>
      </c>
      <c r="P91" s="51">
        <v>136.4</v>
      </c>
      <c r="Q91" s="51">
        <v>45.7</v>
      </c>
      <c r="R91" s="51">
        <v>10000</v>
      </c>
      <c r="S91" s="51">
        <v>9495.6666666666661</v>
      </c>
      <c r="T91" s="51">
        <v>18083.000003333334</v>
      </c>
      <c r="U91" s="50">
        <v>0.59455449155003925</v>
      </c>
      <c r="V91" s="67"/>
      <c r="W91" s="67"/>
      <c r="X91" s="67"/>
      <c r="Y91" s="67"/>
      <c r="Z91" s="67"/>
      <c r="AA91" s="67"/>
      <c r="AB91" s="67"/>
      <c r="AC91" s="67"/>
      <c r="AD91" s="79"/>
      <c r="AE91" s="79"/>
      <c r="AF91" s="67"/>
      <c r="AG91" s="75"/>
      <c r="AH91" s="67"/>
      <c r="AI91" s="67"/>
      <c r="AJ91" s="67"/>
      <c r="AK91" s="67"/>
      <c r="AL91" s="67"/>
      <c r="AM91" s="75"/>
      <c r="AN91" s="75"/>
      <c r="AO91" s="67"/>
      <c r="AP91" s="67"/>
      <c r="AQ91" s="67"/>
      <c r="AR91" s="67"/>
      <c r="AS91" s="67"/>
      <c r="AT91" s="67"/>
    </row>
    <row r="92" spans="1:46" x14ac:dyDescent="0.2">
      <c r="G92" s="20"/>
    </row>
    <row r="93" spans="1:46" x14ac:dyDescent="0.2">
      <c r="G93" s="20"/>
    </row>
    <row r="94" spans="1:46" x14ac:dyDescent="0.2">
      <c r="G94" s="20"/>
    </row>
    <row r="95" spans="1:46" x14ac:dyDescent="0.2">
      <c r="G95" s="20"/>
    </row>
  </sheetData>
  <dataConsolidate/>
  <mergeCells count="31">
    <mergeCell ref="AE3:AE5"/>
    <mergeCell ref="AL3:AL4"/>
    <mergeCell ref="AN3:AN4"/>
    <mergeCell ref="AO3:AO4"/>
    <mergeCell ref="AF3:AF4"/>
    <mergeCell ref="AG3:AG4"/>
    <mergeCell ref="AH3:AH4"/>
    <mergeCell ref="AI3:AI4"/>
    <mergeCell ref="AJ3:AJ4"/>
    <mergeCell ref="AK3:AK4"/>
    <mergeCell ref="A3:A5"/>
    <mergeCell ref="D3:D5"/>
    <mergeCell ref="E3:E5"/>
    <mergeCell ref="B3:B5"/>
    <mergeCell ref="C3:C5"/>
    <mergeCell ref="AF5:AT5"/>
    <mergeCell ref="AT3:AT4"/>
    <mergeCell ref="AS3:AS4"/>
    <mergeCell ref="F3:F5"/>
    <mergeCell ref="H3:H5"/>
    <mergeCell ref="V3:AD3"/>
    <mergeCell ref="I3:I5"/>
    <mergeCell ref="K3:K5"/>
    <mergeCell ref="J3:J5"/>
    <mergeCell ref="S4:T4"/>
    <mergeCell ref="G3:G5"/>
    <mergeCell ref="L3:L5"/>
    <mergeCell ref="AR3:AR4"/>
    <mergeCell ref="AQ3:AQ4"/>
    <mergeCell ref="AP3:AP4"/>
    <mergeCell ref="AM3:AM4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23" fitToHeight="0" orientation="landscape" horizontalDpi="300" verticalDpi="300" r:id="rId1"/>
  <headerFooter alignWithMargins="0">
    <oddFooter>&amp;C© Die KommUNIKATionsfabrik GmbH&amp;RSeite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Segmente</vt:lpstr>
      <vt:lpstr>Segmente!Drucktitel</vt:lpstr>
    </vt:vector>
  </TitlesOfParts>
  <Company>Die Komunikationsfabrick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Breuer</dc:creator>
  <cp:lastModifiedBy>Wiemann</cp:lastModifiedBy>
  <cp:lastPrinted>2010-10-21T15:47:24Z</cp:lastPrinted>
  <dcterms:created xsi:type="dcterms:W3CDTF">2000-03-12T13:59:00Z</dcterms:created>
  <dcterms:modified xsi:type="dcterms:W3CDTF">2018-01-03T09:40:48Z</dcterms:modified>
</cp:coreProperties>
</file>